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worksheets/sheet5.xml" ContentType="application/vnd.openxmlformats-officedocument.spreadsheetml.worksheet+xml"/>
  <Override PartName="/xl/drawings/drawing4.xml" ContentType="application/vnd.openxmlformats-officedocument.drawing+xml"/>
  <Override PartName="/xl/comments/comment1.xml" ContentType="application/vnd.openxmlformats-officedocument.spreadsheetml.comments+xml"/>
  <Override PartName="/xl/worksheets/sheet6.xml" ContentType="application/vnd.openxmlformats-officedocument.spreadsheetml.worksheet+xml"/>
  <Override PartName="/xl/drawings/drawing5.xml" ContentType="application/vnd.openxmlformats-officedocument.drawing+xml"/>
  <Override PartName="/xl/worksheets/sheet7.xml" ContentType="application/vnd.openxmlformats-officedocument.spreadsheetml.worksheet+xml"/>
  <Override PartName="/xl/drawings/drawing6.xml" ContentType="application/vnd.openxmlformats-officedocument.drawing+xml"/>
  <Override PartName="/xl/worksheets/sheet8.xml" ContentType="application/vnd.openxmlformats-officedocument.spreadsheetml.worksheet+xml"/>
  <Override PartName="/xl/drawings/drawing7.xml" ContentType="application/vnd.openxmlformats-officedocument.drawing+xml"/>
  <Override PartName="/xl/comments/comment2.xml" ContentType="application/vnd.openxmlformats-officedocument.spreadsheetml.comments+xml"/>
  <Override PartName="/xl/worksheets/sheet9.xml" ContentType="application/vnd.openxmlformats-officedocument.spreadsheetml.worksheet+xml"/>
  <Override PartName="/xl/comments/comment3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charts/chart66.xml" ContentType="application/vnd.openxmlformats-officedocument.drawingml.chart+xml"/>
  <Override PartName="/xl/charts/chart67.xml" ContentType="application/vnd.openxmlformats-officedocument.drawingml.chart+xml"/>
  <Override PartName="/xl/charts/chart68.xml" ContentType="application/vnd.openxmlformats-officedocument.drawingml.chart+xml"/>
  <Override PartName="/xl/charts/chart69.xml" ContentType="application/vnd.openxmlformats-officedocument.drawingml.chart+xml"/>
  <Override PartName="/xl/charts/chart70.xml" ContentType="application/vnd.openxmlformats-officedocument.drawingml.chart+xml"/>
  <Override PartName="/xl/charts/chart71.xml" ContentType="application/vnd.openxmlformats-officedocument.drawingml.chart+xml"/>
  <Override PartName="/xl/charts/chart72.xml" ContentType="application/vnd.openxmlformats-officedocument.drawingml.chart+xml"/>
  <Override PartName="/xl/charts/chart73.xml" ContentType="application/vnd.openxmlformats-officedocument.drawingml.chart+xml"/>
  <Override PartName="/xl/charts/chart74.xml" ContentType="application/vnd.openxmlformats-officedocument.drawingml.chart+xml"/>
  <Override PartName="/xl/charts/chart75.xml" ContentType="application/vnd.openxmlformats-officedocument.drawingml.chart+xml"/>
  <Override PartName="/xl/charts/chart76.xml" ContentType="application/vnd.openxmlformats-officedocument.drawingml.chart+xml"/>
  <Override PartName="/xl/charts/chart77.xml" ContentType="application/vnd.openxmlformats-officedocument.drawingml.chart+xml"/>
  <Override PartName="/xl/charts/chart78.xml" ContentType="application/vnd.openxmlformats-officedocument.drawingml.chart+xml"/>
  <Override PartName="/xl/charts/chart79.xml" ContentType="application/vnd.openxmlformats-officedocument.drawingml.chart+xml"/>
  <Override PartName="/xl/charts/chart80.xml" ContentType="application/vnd.openxmlformats-officedocument.drawingml.chart+xml"/>
  <Override PartName="/xl/charts/chart81.xml" ContentType="application/vnd.openxmlformats-officedocument.drawingml.chart+xml"/>
  <Override PartName="/xl/charts/chart82.xml" ContentType="application/vnd.openxmlformats-officedocument.drawingml.chart+xml"/>
  <Override PartName="/xl/charts/chart83.xml" ContentType="application/vnd.openxmlformats-officedocument.drawingml.chart+xml"/>
  <Override PartName="/xl/charts/chart84.xml" ContentType="application/vnd.openxmlformats-officedocument.drawingml.chart+xml"/>
  <Override PartName="/xl/charts/chart85.xml" ContentType="application/vnd.openxmlformats-officedocument.drawingml.chart+xml"/>
  <Override PartName="/xl/charts/chart86.xml" ContentType="application/vnd.openxmlformats-officedocument.drawingml.chart+xml"/>
  <Override PartName="/xl/charts/chart87.xml" ContentType="application/vnd.openxmlformats-officedocument.drawingml.chart+xml"/>
  <Override PartName="/xl/charts/chart88.xml" ContentType="application/vnd.openxmlformats-officedocument.drawingml.chart+xml"/>
  <Override PartName="/xl/charts/chart89.xml" ContentType="application/vnd.openxmlformats-officedocument.drawingml.chart+xml"/>
  <Override PartName="/xl/charts/chart90.xml" ContentType="application/vnd.openxmlformats-officedocument.drawingml.chart+xml"/>
  <Override PartName="/xl/charts/chart91.xml" ContentType="application/vnd.openxmlformats-officedocument.drawingml.chart+xml"/>
  <Override PartName="/xl/charts/chart92.xml" ContentType="application/vnd.openxmlformats-officedocument.drawingml.chart+xml"/>
  <Override PartName="/xl/charts/chart93.xml" ContentType="application/vnd.openxmlformats-officedocument.drawingml.chart+xml"/>
  <Override PartName="/xl/charts/chart94.xml" ContentType="application/vnd.openxmlformats-officedocument.drawingml.chart+xml"/>
  <Override PartName="/xl/charts/chart95.xml" ContentType="application/vnd.openxmlformats-officedocument.drawingml.chart+xml"/>
  <Override PartName="/xl/charts/chart96.xml" ContentType="application/vnd.openxmlformats-officedocument.drawingml.chart+xml"/>
  <Override PartName="/xl/charts/chart97.xml" ContentType="application/vnd.openxmlformats-officedocument.drawingml.chart+xml"/>
  <Override PartName="/xl/charts/chart98.xml" ContentType="application/vnd.openxmlformats-officedocument.drawingml.chart+xml"/>
  <Override PartName="/xl/charts/chart99.xml" ContentType="application/vnd.openxmlformats-officedocument.drawingml.chart+xml"/>
  <Override PartName="/xl/charts/chart100.xml" ContentType="application/vnd.openxmlformats-officedocument.drawingml.chart+xml"/>
  <Override PartName="/xl/charts/chart101.xml" ContentType="application/vnd.openxmlformats-officedocument.drawingml.chart+xml"/>
  <Override PartName="/xl/charts/chart102.xml" ContentType="application/vnd.openxmlformats-officedocument.drawingml.chart+xml"/>
  <Override PartName="/xl/charts/chart103.xml" ContentType="application/vnd.openxmlformats-officedocument.drawingml.chart+xml"/>
  <Override PartName="/xl/charts/chart104.xml" ContentType="application/vnd.openxmlformats-officedocument.drawingml.chart+xml"/>
  <Override PartName="/xl/charts/chart105.xml" ContentType="application/vnd.openxmlformats-officedocument.drawingml.chart+xml"/>
  <Override PartName="/xl/charts/chart106.xml" ContentType="application/vnd.openxmlformats-officedocument.drawingml.chart+xml"/>
  <Override PartName="/xl/charts/chart107.xml" ContentType="application/vnd.openxmlformats-officedocument.drawingml.chart+xml"/>
  <Override PartName="/xl/charts/chart108.xml" ContentType="application/vnd.openxmlformats-officedocument.drawingml.chart+xml"/>
  <Override PartName="/xl/charts/chart109.xml" ContentType="application/vnd.openxmlformats-officedocument.drawingml.chart+xml"/>
  <Override PartName="/xl/charts/chart110.xml" ContentType="application/vnd.openxmlformats-officedocument.drawingml.chart+xml"/>
  <Override PartName="/xl/charts/chart111.xml" ContentType="application/vnd.openxmlformats-officedocument.drawingml.chart+xml"/>
  <Override PartName="/xl/charts/chart112.xml" ContentType="application/vnd.openxmlformats-officedocument.drawingml.chart+xml"/>
  <Override PartName="/xl/charts/chart113.xml" ContentType="application/vnd.openxmlformats-officedocument.drawingml.chart+xml"/>
  <Override PartName="/xl/charts/chart114.xml" ContentType="application/vnd.openxmlformats-officedocument.drawingml.chart+xml"/>
  <Override PartName="/xl/charts/chart115.xml" ContentType="application/vnd.openxmlformats-officedocument.drawingml.chart+xml"/>
  <Override PartName="/xl/charts/chart116.xml" ContentType="application/vnd.openxmlformats-officedocument.drawingml.chart+xml"/>
  <Override PartName="/xl/charts/chart117.xml" ContentType="application/vnd.openxmlformats-officedocument.drawingml.chart+xml"/>
  <Override PartName="/xl/charts/chart118.xml" ContentType="application/vnd.openxmlformats-officedocument.drawingml.chart+xml"/>
  <Override PartName="/xl/charts/chart119.xml" ContentType="application/vnd.openxmlformats-officedocument.drawingml.chart+xml"/>
  <Override PartName="/xl/charts/chart120.xml" ContentType="application/vnd.openxmlformats-officedocument.drawingml.chart+xml"/>
  <Override PartName="/xl/charts/chart121.xml" ContentType="application/vnd.openxmlformats-officedocument.drawingml.chart+xml"/>
  <Override PartName="/xl/charts/chart122.xml" ContentType="application/vnd.openxmlformats-officedocument.drawingml.chart+xml"/>
  <Override PartName="/xl/charts/chart123.xml" ContentType="application/vnd.openxmlformats-officedocument.drawingml.chart+xml"/>
  <Override PartName="/xl/charts/chart124.xml" ContentType="application/vnd.openxmlformats-officedocument.drawingml.chart+xml"/>
  <Override PartName="/xl/charts/chart125.xml" ContentType="application/vnd.openxmlformats-officedocument.drawingml.chart+xml"/>
  <Override PartName="/xl/charts/chart126.xml" ContentType="application/vnd.openxmlformats-officedocument.drawingml.chart+xml"/>
  <Override PartName="/xl/charts/chart127.xml" ContentType="application/vnd.openxmlformats-officedocument.drawingml.chart+xml"/>
  <Override PartName="/xl/charts/chart128.xml" ContentType="application/vnd.openxmlformats-officedocument.drawingml.chart+xml"/>
  <Override PartName="/xl/charts/chart129.xml" ContentType="application/vnd.openxmlformats-officedocument.drawingml.chart+xml"/>
  <Override PartName="/xl/charts/chart130.xml" ContentType="application/vnd.openxmlformats-officedocument.drawingml.chart+xml"/>
  <Override PartName="/xl/charts/chart131.xml" ContentType="application/vnd.openxmlformats-officedocument.drawingml.chart+xml"/>
  <Override PartName="/xl/charts/chart132.xml" ContentType="application/vnd.openxmlformats-officedocument.drawingml.chart+xml"/>
  <Override PartName="/xl/charts/chart133.xml" ContentType="application/vnd.openxmlformats-officedocument.drawingml.chart+xml"/>
  <Override PartName="/xl/charts/chart134.xml" ContentType="application/vnd.openxmlformats-officedocument.drawingml.chart+xml"/>
  <Override PartName="/xl/charts/chart135.xml" ContentType="application/vnd.openxmlformats-officedocument.drawingml.chart+xml"/>
  <Override PartName="/xl/charts/chart136.xml" ContentType="application/vnd.openxmlformats-officedocument.drawingml.chart+xml"/>
  <Override PartName="/xl/charts/chart137.xml" ContentType="application/vnd.openxmlformats-officedocument.drawingml.chart+xml"/>
  <Override PartName="/xl/charts/chart138.xml" ContentType="application/vnd.openxmlformats-officedocument.drawingml.chart+xml"/>
  <Override PartName="/xl/charts/chart139.xml" ContentType="application/vnd.openxmlformats-officedocument.drawingml.chart+xml"/>
  <Override PartName="/xl/charts/chart140.xml" ContentType="application/vnd.openxmlformats-officedocument.drawingml.chart+xml"/>
  <Override PartName="/xl/charts/chart141.xml" ContentType="application/vnd.openxmlformats-officedocument.drawingml.chart+xml"/>
  <Override PartName="/xl/charts/chart142.xml" ContentType="application/vnd.openxmlformats-officedocument.drawingml.chart+xml"/>
  <Override PartName="/xl/charts/chart143.xml" ContentType="application/vnd.openxmlformats-officedocument.drawingml.chart+xml"/>
  <Override PartName="/xl/charts/chart144.xml" ContentType="application/vnd.openxmlformats-officedocument.drawingml.chart+xml"/>
  <Override PartName="/xl/charts/chart145.xml" ContentType="application/vnd.openxmlformats-officedocument.drawingml.chart+xml"/>
  <Override PartName="/xl/charts/chart146.xml" ContentType="application/vnd.openxmlformats-officedocument.drawingml.chart+xml"/>
  <Override PartName="/xl/charts/chart147.xml" ContentType="application/vnd.openxmlformats-officedocument.drawingml.chart+xml"/>
  <Override PartName="/xl/charts/chart148.xml" ContentType="application/vnd.openxmlformats-officedocument.drawingml.chart+xml"/>
  <Override PartName="/xl/charts/chart149.xml" ContentType="application/vnd.openxmlformats-officedocument.drawingml.chart+xml"/>
  <Override PartName="/xl/charts/chart150.xml" ContentType="application/vnd.openxmlformats-officedocument.drawingml.chart+xml"/>
  <Override PartName="/xl/charts/chart151.xml" ContentType="application/vnd.openxmlformats-officedocument.drawingml.chart+xml"/>
  <Override PartName="/xl/charts/chart152.xml" ContentType="application/vnd.openxmlformats-officedocument.drawingml.chart+xml"/>
  <Override PartName="/xl/charts/chart153.xml" ContentType="application/vnd.openxmlformats-officedocument.drawingml.chart+xml"/>
  <Override PartName="/xl/charts/chart154.xml" ContentType="application/vnd.openxmlformats-officedocument.drawingml.chart+xml"/>
  <Override PartName="/xl/charts/chart155.xml" ContentType="application/vnd.openxmlformats-officedocument.drawingml.chart+xml"/>
  <Override PartName="/xl/charts/chart156.xml" ContentType="application/vnd.openxmlformats-officedocument.drawingml.chart+xml"/>
  <Override PartName="/xl/charts/chart157.xml" ContentType="application/vnd.openxmlformats-officedocument.drawingml.chart+xml"/>
  <Override PartName="/xl/charts/chart158.xml" ContentType="application/vnd.openxmlformats-officedocument.drawingml.chart+xml"/>
  <Override PartName="/xl/charts/chart159.xml" ContentType="application/vnd.openxmlformats-officedocument.drawingml.chart+xml"/>
  <Override PartName="/xl/charts/chart160.xml" ContentType="application/vnd.openxmlformats-officedocument.drawingml.chart+xml"/>
  <Override PartName="/xl/charts/chart161.xml" ContentType="application/vnd.openxmlformats-officedocument.drawingml.chart+xml"/>
  <Override PartName="/xl/charts/chart162.xml" ContentType="application/vnd.openxmlformats-officedocument.drawingml.chart+xml"/>
  <Override PartName="/xl/charts/chart163.xml" ContentType="application/vnd.openxmlformats-officedocument.drawingml.chart+xml"/>
  <Override PartName="/xl/charts/chart164.xml" ContentType="application/vnd.openxmlformats-officedocument.drawingml.chart+xml"/>
  <Override PartName="/xl/charts/chart165.xml" ContentType="application/vnd.openxmlformats-officedocument.drawingml.chart+xml"/>
  <Override PartName="/xl/charts/chart166.xml" ContentType="application/vnd.openxmlformats-officedocument.drawingml.chart+xml"/>
  <Override PartName="/xl/charts/chart167.xml" ContentType="application/vnd.openxmlformats-officedocument.drawingml.chart+xml"/>
  <Override PartName="/xl/charts/chart168.xml" ContentType="application/vnd.openxmlformats-officedocument.drawingml.chart+xml"/>
  <Override PartName="/xl/charts/chart169.xml" ContentType="application/vnd.openxmlformats-officedocument.drawingml.chart+xml"/>
  <Override PartName="/xl/charts/chart170.xml" ContentType="application/vnd.openxmlformats-officedocument.drawingml.chart+xml"/>
  <Override PartName="/xl/charts/chart171.xml" ContentType="application/vnd.openxmlformats-officedocument.drawingml.chart+xml"/>
  <Override PartName="/xl/charts/chart172.xml" ContentType="application/vnd.openxmlformats-officedocument.drawingml.chart+xml"/>
  <Override PartName="/xl/charts/chart173.xml" ContentType="application/vnd.openxmlformats-officedocument.drawingml.chart+xml"/>
  <Override PartName="/xl/charts/chart174.xml" ContentType="application/vnd.openxmlformats-officedocument.drawingml.chart+xml"/>
  <Override PartName="/xl/charts/chart175.xml" ContentType="application/vnd.openxmlformats-officedocument.drawingml.chart+xml"/>
  <Override PartName="/xl/charts/chart176.xml" ContentType="application/vnd.openxmlformats-officedocument.drawingml.chart+xml"/>
  <Override PartName="/xl/charts/chart177.xml" ContentType="application/vnd.openxmlformats-officedocument.drawingml.chart+xml"/>
  <Override PartName="/xl/charts/chart178.xml" ContentType="application/vnd.openxmlformats-officedocument.drawingml.chart+xml"/>
  <Override PartName="/xl/charts/chart179.xml" ContentType="application/vnd.openxmlformats-officedocument.drawingml.chart+xml"/>
  <Override PartName="/xl/charts/chart180.xml" ContentType="application/vnd.openxmlformats-officedocument.drawingml.chart+xml"/>
  <Override PartName="/xl/charts/chart181.xml" ContentType="application/vnd.openxmlformats-officedocument.drawingml.chart+xml"/>
  <Override PartName="/xl/charts/chart182.xml" ContentType="application/vnd.openxmlformats-officedocument.drawingml.chart+xml"/>
  <Override PartName="/xl/charts/chart183.xml" ContentType="application/vnd.openxmlformats-officedocument.drawingml.chart+xml"/>
  <Override PartName="/xl/charts/chart184.xml" ContentType="application/vnd.openxmlformats-officedocument.drawingml.chart+xml"/>
  <Override PartName="/xl/charts/chart185.xml" ContentType="application/vnd.openxmlformats-officedocument.drawingml.chart+xml"/>
  <Override PartName="/xl/charts/chart186.xml" ContentType="application/vnd.openxmlformats-officedocument.drawingml.chart+xml"/>
  <Override PartName="/xl/charts/chart187.xml" ContentType="application/vnd.openxmlformats-officedocument.drawingml.chart+xml"/>
  <Override PartName="/xl/charts/chart188.xml" ContentType="application/vnd.openxmlformats-officedocument.drawingml.chart+xml"/>
  <Override PartName="/xl/charts/chart189.xml" ContentType="application/vnd.openxmlformats-officedocument.drawingml.chart+xml"/>
  <Override PartName="/xl/charts/chart190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說明" sheetId="1" state="visible" r:id="rId1"/>
    <sheet name="損益表" sheetId="2" state="visible" r:id="rId2"/>
    <sheet name="資產負債表" sheetId="3" state="visible" r:id="rId3"/>
    <sheet name="現金流量表" sheetId="4" state="visible" r:id="rId4"/>
    <sheet name="關鍵指標" sheetId="5" state="visible" r:id="rId5"/>
    <sheet name="估值倍數" sheetId="6" state="visible" r:id="rId6"/>
    <sheet name="情景估值" sheetId="7" state="visible" r:id="rId7"/>
    <sheet name="分部數據" sheetId="8" state="visible" r:id="rId8"/>
    <sheet name="原始資料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9">
    <numFmt numFmtId="164" formatCode="#,##0;[Red](#,##0)"/>
    <numFmt numFmtId="165" formatCode="0.0%"/>
    <numFmt numFmtId="166" formatCode="0.00&quot;x&quot;"/>
    <numFmt numFmtId="167" formatCode="0&quot;天&quot;"/>
    <numFmt numFmtId="168" formatCode="$0.00"/>
    <numFmt numFmtId="169" formatCode="0.0&quot;x&quot;"/>
    <numFmt numFmtId="170" formatCode="0.00&quot;倍&quot;"/>
    <numFmt numFmtId="171" formatCode="yyyy-mm-dd"/>
    <numFmt numFmtId="172" formatCode="0.00&quot;年&quot;"/>
  </numFmts>
  <fonts count="21">
    <font>
      <name val="Calibri"/>
      <family val="2"/>
      <color theme="1"/>
      <sz val="11"/>
      <scheme val="minor"/>
    </font>
    <font>
      <b val="1"/>
      <sz val="16"/>
    </font>
    <font>
      <color rgb="008C9199"/>
      <sz val="10"/>
    </font>
    <font>
      <b val="1"/>
    </font>
    <font>
      <b val="1"/>
      <sz val="12"/>
    </font>
    <font>
      <i val="1"/>
      <color rgb="008C9199"/>
      <sz val="9"/>
    </font>
    <font>
      <b val="1"/>
      <color rgb="0015171A"/>
      <sz val="11"/>
    </font>
    <font>
      <color rgb="008C9199"/>
      <sz val="11"/>
    </font>
    <font>
      <b val="1"/>
      <color rgb="00C25A18"/>
    </font>
    <font>
      <color rgb="0015171A"/>
    </font>
    <font>
      <color rgb="000000FF"/>
    </font>
    <font>
      <color rgb="000E6B5A"/>
    </font>
    <font>
      <b val="1"/>
      <color rgb="00107C41"/>
    </font>
    <font>
      <color rgb="008C9199"/>
      <sz val="9"/>
    </font>
    <font>
      <color rgb="008C9199"/>
    </font>
    <font>
      <b val="1"/>
      <color rgb="0015171A"/>
    </font>
    <font>
      <b val="1"/>
      <color rgb="0015171A"/>
      <sz val="12"/>
    </font>
    <font>
      <b val="1"/>
      <color rgb="0015171A"/>
      <sz val="10"/>
    </font>
    <font>
      <b val="1"/>
      <color rgb="008C9199"/>
      <sz val="10"/>
    </font>
    <font>
      <color rgb="000E6B5A"/>
      <sz val="10"/>
      <u val="single"/>
    </font>
    <font>
      <b val="1"/>
      <color rgb="000E6B5A"/>
      <sz val="10"/>
      <u val="single"/>
    </font>
  </fonts>
  <fills count="5">
    <fill>
      <patternFill/>
    </fill>
    <fill>
      <patternFill patternType="gray125"/>
    </fill>
    <fill>
      <patternFill patternType="solid">
        <fgColor rgb="00F2F3F0"/>
      </patternFill>
    </fill>
    <fill>
      <patternFill patternType="solid">
        <fgColor rgb="00F7EADF"/>
      </patternFill>
    </fill>
    <fill>
      <patternFill patternType="solid">
        <fgColor rgb="00FFFFCC"/>
      </patternFill>
    </fill>
  </fills>
  <borders count="4">
    <border>
      <left/>
      <right/>
      <top/>
      <bottom/>
      <diagonal/>
    </border>
    <border>
      <left style="thin">
        <color rgb="008C9199"/>
      </left>
      <right style="thin">
        <color rgb="008C9199"/>
      </right>
      <top style="thin">
        <color rgb="008C9199"/>
      </top>
      <bottom style="thin">
        <color rgb="008C9199"/>
      </bottom>
    </border>
    <border>
      <bottom style="medium">
        <color rgb="0015171A"/>
      </bottom>
    </border>
    <border>
      <bottom style="thin">
        <color rgb="00E3E5E1"/>
      </bottom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1" fillId="0" borderId="0" pivotButton="0" quotePrefix="0" xfId="0"/>
    <xf numFmtId="0" fontId="4" fillId="0" borderId="0" pivotButton="0" quotePrefix="0" xfId="0"/>
    <xf numFmtId="0" fontId="2" fillId="0" borderId="0" pivotButton="0" quotePrefix="0" xfId="0"/>
    <xf numFmtId="0" fontId="8" fillId="0" borderId="0" pivotButton="0" quotePrefix="0" xfId="0"/>
    <xf numFmtId="0" fontId="19" fillId="0" borderId="0" pivotButton="0" quotePrefix="0" xfId="0"/>
    <xf numFmtId="0" fontId="3" fillId="2" borderId="1" applyAlignment="1" pivotButton="0" quotePrefix="0" xfId="0">
      <alignment vertical="top"/>
    </xf>
    <xf numFmtId="0" fontId="0" fillId="0" borderId="1" applyAlignment="1" pivotButton="0" quotePrefix="0" xfId="0">
      <alignment vertical="top" wrapText="1"/>
    </xf>
    <xf numFmtId="0" fontId="6" fillId="2" borderId="1" pivotButton="0" quotePrefix="0" xfId="0"/>
    <xf numFmtId="0" fontId="3" fillId="0" borderId="1" applyAlignment="1" pivotButton="0" quotePrefix="0" xfId="0">
      <alignment vertical="top" wrapText="1"/>
    </xf>
    <xf numFmtId="0" fontId="6" fillId="2" borderId="2" applyAlignment="1" pivotButton="0" quotePrefix="0" xfId="0">
      <alignment horizontal="center"/>
    </xf>
    <xf numFmtId="0" fontId="20" fillId="0" borderId="0" pivotButton="0" quotePrefix="0" xfId="0"/>
    <xf numFmtId="0" fontId="0" fillId="0" borderId="3" pivotButton="0" quotePrefix="0" xfId="0"/>
    <xf numFmtId="164" fontId="0" fillId="0" borderId="3" pivotButton="0" quotePrefix="0" xfId="0"/>
    <xf numFmtId="164" fontId="0" fillId="3" borderId="3" pivotButton="0" quotePrefix="0" xfId="0"/>
    <xf numFmtId="0" fontId="7" fillId="0" borderId="3" applyAlignment="1" pivotButton="0" quotePrefix="0" xfId="0">
      <alignment horizontal="right"/>
    </xf>
    <xf numFmtId="2" fontId="0" fillId="0" borderId="3" pivotButton="0" quotePrefix="0" xfId="0"/>
    <xf numFmtId="2" fontId="0" fillId="3" borderId="3" pivotButton="0" quotePrefix="0" xfId="0"/>
    <xf numFmtId="3" fontId="0" fillId="0" borderId="3" pivotButton="0" quotePrefix="0" xfId="0"/>
    <xf numFmtId="0" fontId="8" fillId="2" borderId="2" pivotButton="0" quotePrefix="0" xfId="0"/>
    <xf numFmtId="0" fontId="0" fillId="2" borderId="2" pivotButton="0" quotePrefix="0" xfId="0"/>
    <xf numFmtId="165" fontId="0" fillId="0" borderId="3" pivotButton="0" quotePrefix="0" xfId="0"/>
    <xf numFmtId="166" fontId="0" fillId="0" borderId="3" pivotButton="0" quotePrefix="0" xfId="0"/>
    <xf numFmtId="167" fontId="0" fillId="0" borderId="3" pivotButton="0" quotePrefix="0" xfId="0"/>
    <xf numFmtId="0" fontId="9" fillId="0" borderId="0" pivotButton="0" quotePrefix="0" xfId="0"/>
    <xf numFmtId="168" fontId="10" fillId="4" borderId="0" pivotButton="0" quotePrefix="0" xfId="0"/>
    <xf numFmtId="3" fontId="0" fillId="0" borderId="0" pivotButton="0" quotePrefix="0" xfId="0"/>
    <xf numFmtId="168" fontId="0" fillId="0" borderId="0" pivotButton="0" quotePrefix="0" xfId="0"/>
    <xf numFmtId="3" fontId="11" fillId="0" borderId="0" pivotButton="0" quotePrefix="0" xfId="0"/>
    <xf numFmtId="169" fontId="0" fillId="0" borderId="0" pivotButton="0" quotePrefix="0" xfId="0"/>
    <xf numFmtId="2" fontId="10" fillId="4" borderId="0" pivotButton="0" quotePrefix="0" xfId="0"/>
    <xf numFmtId="165" fontId="0" fillId="0" borderId="0" pivotButton="0" quotePrefix="0" xfId="0"/>
    <xf numFmtId="165" fontId="12" fillId="0" borderId="0" pivotButton="0" quotePrefix="0" xfId="0"/>
    <xf numFmtId="169" fontId="10" fillId="4" borderId="0" pivotButton="0" quotePrefix="0" xfId="0"/>
    <xf numFmtId="2" fontId="0" fillId="0" borderId="0" pivotButton="0" quotePrefix="0" xfId="0"/>
    <xf numFmtId="0" fontId="13" fillId="0" borderId="0" pivotButton="0" quotePrefix="0" xfId="0"/>
    <xf numFmtId="168" fontId="10" fillId="4" borderId="3" pivotButton="0" quotePrefix="0" xfId="0"/>
    <xf numFmtId="169" fontId="0" fillId="0" borderId="3" pivotButton="0" quotePrefix="0" xfId="0"/>
    <xf numFmtId="170" fontId="0" fillId="0" borderId="3" pivotButton="0" quotePrefix="0" xfId="0"/>
    <xf numFmtId="0" fontId="14" fillId="0" borderId="0" pivotButton="0" quotePrefix="0" xfId="0"/>
    <xf numFmtId="165" fontId="10" fillId="4" borderId="3" pivotButton="0" quotePrefix="0" xfId="0"/>
    <xf numFmtId="0" fontId="11" fillId="0" borderId="0" pivotButton="0" quotePrefix="0" xfId="0"/>
    <xf numFmtId="0" fontId="15" fillId="2" borderId="1" pivotButton="0" quotePrefix="0" xfId="0"/>
    <xf numFmtId="0" fontId="0" fillId="2" borderId="1" pivotButton="0" quotePrefix="0" xfId="0"/>
    <xf numFmtId="164" fontId="10" fillId="4" borderId="3" pivotButton="0" quotePrefix="0" xfId="0"/>
    <xf numFmtId="164" fontId="11" fillId="0" borderId="3" pivotButton="0" quotePrefix="0" xfId="0"/>
    <xf numFmtId="165" fontId="11" fillId="0" borderId="3" pivotButton="0" quotePrefix="0" xfId="0"/>
    <xf numFmtId="166" fontId="10" fillId="4" borderId="3" pivotButton="0" quotePrefix="0" xfId="0"/>
    <xf numFmtId="166" fontId="11" fillId="0" borderId="3" pivotButton="0" quotePrefix="0" xfId="0"/>
    <xf numFmtId="3" fontId="10" fillId="4" borderId="3" pivotButton="0" quotePrefix="0" xfId="0"/>
    <xf numFmtId="3" fontId="11" fillId="0" borderId="3" pivotButton="0" quotePrefix="0" xfId="0"/>
    <xf numFmtId="168" fontId="0" fillId="0" borderId="3" pivotButton="0" quotePrefix="0" xfId="0"/>
    <xf numFmtId="171" fontId="11" fillId="0" borderId="3" pivotButton="0" quotePrefix="0" xfId="0"/>
    <xf numFmtId="172" fontId="0" fillId="0" borderId="3" pivotButton="0" quotePrefix="0" xfId="0"/>
    <xf numFmtId="168" fontId="3" fillId="0" borderId="3" pivotButton="0" quotePrefix="0" xfId="0"/>
    <xf numFmtId="168" fontId="11" fillId="0" borderId="3" pivotButton="0" quotePrefix="0" xfId="0"/>
    <xf numFmtId="165" fontId="12" fillId="0" borderId="3" pivotButton="0" quotePrefix="0" xfId="0"/>
    <xf numFmtId="165" fontId="3" fillId="2" borderId="1" pivotButton="0" quotePrefix="0" xfId="0"/>
    <xf numFmtId="166" fontId="3" fillId="2" borderId="1" pivotButton="0" quotePrefix="0" xfId="0"/>
    <xf numFmtId="168" fontId="13" fillId="0" borderId="0" pivotButton="0" quotePrefix="0" xfId="0"/>
    <xf numFmtId="0" fontId="16" fillId="2" borderId="0" pivotButton="0" quotePrefix="0" xfId="0"/>
    <xf numFmtId="0" fontId="17" fillId="2" borderId="0" pivotButton="0" quotePrefix="0" xfId="0"/>
    <xf numFmtId="0" fontId="0" fillId="2" borderId="0" pivotButton="0" quotePrefix="0" xfId="0"/>
    <xf numFmtId="0" fontId="3" fillId="0" borderId="0" pivotButton="0" quotePrefix="0" xfId="0"/>
    <xf numFmtId="0" fontId="18" fillId="0" borderId="0" pivotButton="0" quotePrefix="0" xfId="0"/>
    <xf numFmtId="164" fontId="0" fillId="0" borderId="0" pivotButton="0" quotePrefix="0" xfId="0"/>
    <xf numFmtId="164" fontId="3" fillId="0" borderId="0" pivotButton="0" quotePrefix="0" xfId="0"/>
    <xf numFmtId="164" fontId="0" fillId="3" borderId="0" pivotButton="0" quotePrefix="0" xfId="0"/>
  </cellXfs>
  <cellStyles count="1">
    <cellStyle name="Normal" xfId="0" builtinId="0" hidden="0"/>
  </cellStyles>
  <dxfs count="2">
    <dxf>
      <font>
        <b val="1"/>
        <color rgb="00107C41"/>
      </font>
      <fill>
        <patternFill patternType="solid">
          <fgColor rgb="00C6EFCE"/>
          <bgColor rgb="00C6EFCE"/>
        </patternFill>
      </fill>
    </dxf>
    <dxf>
      <font>
        <b val="1"/>
        <color rgb="009C0006"/>
      </font>
      <fill>
        <patternFill patternType="solid">
          <fgColor rgb="00FFC7CE"/>
          <b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營收與毛利率（百萬美元）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營業收入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'損益表'!$G$1:$X$1</f>
            </numRef>
          </cat>
          <val>
            <numRef>
              <f>'損益表'!$G$2:$X$2</f>
            </numRef>
          </val>
        </ser>
        <gapWidth val="60"/>
        <axId val="10"/>
        <axId val="100"/>
      </barChart>
      <lineChart>
        <grouping val="standard"/>
        <ser>
          <idx val="1"/>
          <order val="1"/>
          <tx>
            <v>毛利率（單季）</v>
          </tx>
          <spPr>
            <a:noFill/>
            <a:ln w="22225">
              <a:solidFill>
                <a:srgbClr val="5C76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'損益表'!$G$1:$X$1</f>
            </numRef>
          </cat>
          <val>
            <numRef>
              <f>'關鍵指標'!$G$27:$X$27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  <valAx>
        <axId val="200"/>
        <scaling>
          <orientation val="minMax"/>
        </scaling>
        <delete val="0"/>
        <axPos val="l"/>
        <majorTickMark val="none"/>
        <minorTickMark val="none"/>
        <tickLblPos val="nextTo"/>
        <crossAx val="10"/>
        <crosses val="max"/>
      </valAx>
    </plotArea>
    <plotVisOnly val="1"/>
    <dispBlanksAs val="gap"/>
  </chart>
  <spPr>
    <a:ln>
      <a:noFill/>
      <a:prstDash val="solid"/>
    </a:ln>
  </spPr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成本費用結構（百萬美元）</a:t>
            </a:r>
          </a:p>
        </rich>
      </tx>
    </title>
    <plotArea>
      <barChart>
        <barDir val="col"/>
        <grouping val="stacked"/>
        <ser>
          <idx val="0"/>
          <order val="0"/>
          <tx>
            <v>營業成本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cat>
            <numRef>
              <f>'損益表'!$G$1:$X$1</f>
            </numRef>
          </cat>
          <val>
            <numRef>
              <f>'損益表'!$G$3:$X$3</f>
            </numRef>
          </val>
        </ser>
        <ser>
          <idx val="1"/>
          <order val="1"/>
          <tx>
            <v>研發費用</v>
          </tx>
          <spPr>
            <a:solidFill>
              <a:srgbClr val="5C7699"/>
            </a:solidFill>
            <a:ln>
              <a:noFill/>
              <a:prstDash val="solid"/>
            </a:ln>
          </spPr>
          <invertIfNegative val="0"/>
          <cat>
            <numRef>
              <f>'損益表'!$G$1:$X$1</f>
            </numRef>
          </cat>
          <val>
            <numRef>
              <f>'損益表'!$G$5:$X$5</f>
            </numRef>
          </val>
        </ser>
        <ser>
          <idx val="2"/>
          <order val="2"/>
          <tx>
            <v>銷售及管理費用</v>
          </tx>
          <spPr>
            <a:solidFill>
              <a:srgbClr val="C25A18"/>
            </a:solidFill>
            <a:ln>
              <a:noFill/>
              <a:prstDash val="solid"/>
            </a:ln>
          </spPr>
          <invertIfNegative val="0"/>
          <cat>
            <numRef>
              <f>'損益表'!$G$1:$X$1</f>
            </numRef>
          </cat>
          <val>
            <numRef>
              <f>'損益表'!$G$6:$X$6</f>
            </numRef>
          </val>
        </ser>
        <gapWidth val="60"/>
        <overlap val="10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三率趨勢</a:t>
            </a:r>
          </a:p>
        </rich>
      </tx>
    </title>
    <plotArea>
      <lineChart>
        <grouping val="standard"/>
        <ser>
          <idx val="0"/>
          <order val="0"/>
          <tx>
            <v>毛利率（單季）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'損益表'!$G$1:$X$1</f>
            </numRef>
          </cat>
          <val>
            <numRef>
              <f>'關鍵指標'!$G$27:$X$27</f>
            </numRef>
          </val>
          <smooth val="0"/>
        </ser>
        <ser>
          <idx val="1"/>
          <order val="1"/>
          <tx>
            <v>營業利益率（單季）</v>
          </tx>
          <spPr>
            <a:noFill/>
            <a:ln w="22225">
              <a:solidFill>
                <a:srgbClr val="5C76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'損益表'!$G$1:$X$1</f>
            </numRef>
          </cat>
          <val>
            <numRef>
              <f>'關鍵指標'!$G$29:$X$29</f>
            </numRef>
          </val>
          <smooth val="0"/>
        </ser>
        <ser>
          <idx val="2"/>
          <order val="2"/>
          <tx>
            <v>淨利率（單季）</v>
          </tx>
          <spPr>
            <a:noFill/>
            <a:ln w="22225">
              <a:solidFill>
                <a:srgbClr val="C25A18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'損益表'!$G$1:$X$1</f>
            </numRef>
          </cat>
          <val>
            <numRef>
              <f>'關鍵指標'!$G$33:$X$33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營業收入 Revenue（百萬美元）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營業收入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'損益表'!$G$1:$X$1</f>
            </numRef>
          </cat>
          <val>
            <numRef>
              <f>'損益表'!$G$2:$X$2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營業成本 Cost of Revenue（百萬美元）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營業成本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'損益表'!$G$1:$X$1</f>
            </numRef>
          </cat>
          <val>
            <numRef>
              <f>'損益表'!$G$3:$X$3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毛利 Gross Profit（百萬美元）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毛利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'損益表'!$G$1:$X$1</f>
            </numRef>
          </cat>
          <val>
            <numRef>
              <f>'損益表'!$G$4:$X$4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研發費用 R&amp;D Expense（百萬美元）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研發費用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'損益表'!$G$1:$X$1</f>
            </numRef>
          </cat>
          <val>
            <numRef>
              <f>'損益表'!$G$5:$X$5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銷售及管理費用 SG&amp;A（百萬美元）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銷售及管理費用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'損益表'!$G$1:$X$1</f>
            </numRef>
          </cat>
          <val>
            <numRef>
              <f>'損益表'!$G$6:$X$6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行銷費用 Selling &amp; Marketing（百萬美元）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行銷費用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'損益表'!$G$1:$X$1</f>
            </numRef>
          </cat>
          <val>
            <numRef>
              <f>'損益表'!$G$7:$X$7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營業費用合計 Total Operating Expenses（百萬美元）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營業費用合計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'損益表'!$G$1:$X$1</f>
            </numRef>
          </cat>
          <val>
            <numRef>
              <f>'損益表'!$G$8:$X$8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營業利益 Operating Income（百萬美元）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營業利益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'損益表'!$G$1:$X$1</f>
            </numRef>
          </cat>
          <val>
            <numRef>
              <f>'損益表'!$G$9:$X$9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利息費用 Interest Expense（百萬美元）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利息費用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'損益表'!$G$1:$X$1</f>
            </numRef>
          </cat>
          <val>
            <numRef>
              <f>'損益表'!$G$10:$X$10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稅前淨利 Pretax Income（百萬美元）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稅前淨利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'損益表'!$G$1:$X$1</f>
            </numRef>
          </cat>
          <val>
            <numRef>
              <f>'損益表'!$G$13:$X$13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EBIT（稅前息前獲利） EBIT（百萬美元）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EBIT（稅前息前獲利）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'損益表'!$G$1:$X$1</f>
            </numRef>
          </cat>
          <val>
            <numRef>
              <f>'損益表'!$G$14:$X$14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營業利益（ROIC 用） Operating Profit (ROIC basis)（百萬美元）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營業利益（ROIC 用）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'損益表'!$G$1:$X$1</f>
            </numRef>
          </cat>
          <val>
            <numRef>
              <f>'損益表'!$G$15:$X$15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所得稅費用 Income Tax Expense（百萬美元）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所得稅費用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'損益表'!$G$1:$X$1</f>
            </numRef>
          </cat>
          <val>
            <numRef>
              <f>'損益表'!$G$16:$X$16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本期淨利 Net Income（百萬美元）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本期淨利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'損益表'!$G$1:$X$1</f>
            </numRef>
          </cat>
          <val>
            <numRef>
              <f>'損益表'!$G$17:$X$17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基本每股盈餘 EPS (Basic)</a:t>
            </a:r>
          </a:p>
        </rich>
      </tx>
    </title>
    <plotArea>
      <lineChart>
        <grouping val="standard"/>
        <ser>
          <idx val="0"/>
          <order val="0"/>
          <tx>
            <v>基本每股盈餘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'損益表'!$G$1:$X$1</f>
            </numRef>
          </cat>
          <val>
            <numRef>
              <f>'損益表'!$G$18:$X$18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稀釋每股盈餘 EPS (Diluted)</a:t>
            </a:r>
          </a:p>
        </rich>
      </tx>
    </title>
    <plotArea>
      <lineChart>
        <grouping val="standard"/>
        <ser>
          <idx val="0"/>
          <order val="0"/>
          <tx>
            <v>稀釋每股盈餘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'損益表'!$G$1:$X$1</f>
            </numRef>
          </cat>
          <val>
            <numRef>
              <f>'損益表'!$G$19:$X$19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2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加權平均流通股數（基本） Weighted Avg Shares (Basic)（百萬美元）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加權平均流通股數（基本）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'損益表'!$G$1:$X$1</f>
            </numRef>
          </cat>
          <val>
            <numRef>
              <f>'損益表'!$G$20:$X$20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2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加權平均流通股數（稀釋） Weighted Avg Shares (Diluted)（百萬美元）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加權平均流通股數（稀釋）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'損益表'!$G$1:$X$1</f>
            </numRef>
          </cat>
          <val>
            <numRef>
              <f>'損益表'!$G$21:$X$21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2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資產結構（百萬美元）</a:t>
            </a:r>
          </a:p>
        </rich>
      </tx>
    </title>
    <plotArea>
      <barChart>
        <barDir val="col"/>
        <grouping val="stacked"/>
        <ser>
          <idx val="0"/>
          <order val="0"/>
          <tx>
            <v>現金及約當現金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cat>
            <numRef>
              <f>'資產負債表'!$G$1:$X$1</f>
            </numRef>
          </cat>
          <val>
            <numRef>
              <f>'資產負債表'!$G$3:$X$3</f>
            </numRef>
          </val>
        </ser>
        <ser>
          <idx val="1"/>
          <order val="1"/>
          <tx>
            <v>應收帳款淨額</v>
          </tx>
          <spPr>
            <a:solidFill>
              <a:srgbClr val="5C7699"/>
            </a:solidFill>
            <a:ln>
              <a:noFill/>
              <a:prstDash val="solid"/>
            </a:ln>
          </spPr>
          <invertIfNegative val="0"/>
          <cat>
            <numRef>
              <f>'資產負債表'!$G$1:$X$1</f>
            </numRef>
          </cat>
          <val>
            <numRef>
              <f>'資產負債表'!$G$5:$X$5</f>
            </numRef>
          </val>
        </ser>
        <ser>
          <idx val="2"/>
          <order val="2"/>
          <tx>
            <v>存貨</v>
          </tx>
          <spPr>
            <a:solidFill>
              <a:srgbClr val="C25A18"/>
            </a:solidFill>
            <a:ln>
              <a:noFill/>
              <a:prstDash val="solid"/>
            </a:ln>
          </spPr>
          <invertIfNegative val="0"/>
          <cat>
            <numRef>
              <f>'資產負債表'!$G$1:$X$1</f>
            </numRef>
          </cat>
          <val>
            <numRef>
              <f>'資產負債表'!$G$6:$X$6</f>
            </numRef>
          </val>
        </ser>
        <ser>
          <idx val="3"/>
          <order val="3"/>
          <tx>
            <v>不動產、廠房及設備淨額</v>
          </tx>
          <spPr>
            <a:solidFill>
              <a:srgbClr val="8C9199"/>
            </a:solidFill>
            <a:ln>
              <a:noFill/>
              <a:prstDash val="solid"/>
            </a:ln>
          </spPr>
          <invertIfNegative val="0"/>
          <cat>
            <numRef>
              <f>'資產負債表'!$G$1:$X$1</f>
            </numRef>
          </cat>
          <val>
            <numRef>
              <f>'資產負債表'!$G$16:$X$16</f>
            </numRef>
          </val>
        </ser>
        <ser>
          <idx val="4"/>
          <order val="4"/>
          <tx>
            <v>商譽</v>
          </tx>
          <spPr>
            <a:solidFill>
              <a:srgbClr val="9DB8D9"/>
            </a:solidFill>
            <a:ln>
              <a:noFill/>
              <a:prstDash val="solid"/>
            </a:ln>
          </spPr>
          <invertIfNegative val="0"/>
          <cat>
            <numRef>
              <f>'資產負債表'!$G$1:$X$1</f>
            </numRef>
          </cat>
          <val>
            <numRef>
              <f>'資產負債表'!$G$18:$X$18</f>
            </numRef>
          </val>
        </ser>
        <gapWidth val="60"/>
        <overlap val="10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2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淨負債與利息保障倍數（百萬美元）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淨負債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'關鍵指標'!$G$70:$X$70</f>
            </numRef>
          </val>
        </ser>
        <gapWidth val="60"/>
        <axId val="10"/>
        <axId val="100"/>
      </barChart>
      <lineChart>
        <grouping val="standard"/>
        <ser>
          <idx val="1"/>
          <order val="1"/>
          <tx>
            <v>利息保障倍數（單季）</v>
          </tx>
          <spPr>
            <a:noFill/>
            <a:ln w="22225">
              <a:solidFill>
                <a:srgbClr val="5C76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'資產負債表'!$G$1:$X$1</f>
            </numRef>
          </cat>
          <val>
            <numRef>
              <f>'關鍵指標'!$G$75:$X$75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  <valAx>
        <axId val="200"/>
        <scaling>
          <orientation val="minMax"/>
        </scaling>
        <delete val="0"/>
        <axPos val="l"/>
        <majorTickMark val="none"/>
        <minorTickMark val="none"/>
        <tickLblPos val="nextTo"/>
        <crossAx val="10"/>
        <crosses val="max"/>
      </valAx>
    </plotArea>
    <plotVisOnly val="1"/>
    <dispBlanksAs val="gap"/>
  </chart>
  <spPr>
    <a:ln>
      <a:noFill/>
      <a:prstDash val="solid"/>
    </a:ln>
  </spPr>
</chartSpace>
</file>

<file path=xl/charts/chart2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期末流通股數 Shares Outstanding（百萬美元）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期末流通股數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'資產負債表'!$G$2:$X$2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2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現金及約當現金 Cash &amp; Equivalents（百萬美元）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現金及約當現金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'資產負債表'!$G$3:$X$3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2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短期投資 Short-Term Investments（百萬美元）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短期投資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'資產負債表'!$G$4:$X$4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2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應收帳款淨額 Accounts Receivable, Net（百萬美元）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應收帳款淨額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'資產負債表'!$G$5:$X$5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2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預付費用及其他流動資產 Prepaid Expenses and Other Current Assets（百萬美元）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預付費用及其他流動資產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'資產負債表'!$G$11:$X$11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2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營業租賃負債（流動） Operating Lease Liability, Current（百萬美元）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營業租賃負債（流動）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'資產負債表'!$G$12:$X$12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3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遞延所得稅資產 Deferred Tax Assets, Net（百萬美元）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遞延所得稅資產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'資產負債表'!$G$13:$X$13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3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遞延所得稅負債 Deferred Tax Liabilities, Net（百萬美元）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遞延所得稅負債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'資產負債表'!$G$14:$X$14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3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流動資產合計 Total Current Assets（百萬美元）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流動資產合計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'資產負債表'!$G$15:$X$15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3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不動產、廠房及設備淨額 PP&amp;E, Net（百萬美元）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不動產、廠房及設備淨額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'資產負債表'!$G$16:$X$16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3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使用權資產 Operating Lease ROU Asset（百萬美元）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使用權資產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'資產負債表'!$G$17:$X$17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3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商譽 Goodwill（百萬美元）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商譽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'資產負債表'!$G$18:$X$18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3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無形資產（不含商譽） Intangible Assets ex-Goodwill（百萬美元）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無形資產（不含商譽）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'資產負債表'!$G$19:$X$19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3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資產總計 Total Assets（百萬美元）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資產總計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'資產負債表'!$G$20:$X$20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3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應付帳款 Accounts Payable（百萬美元）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應付帳款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'資產負債表'!$G$21:$X$21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3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合約負債（遞延收入） Deferred Revenue（百萬美元）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合約負債（遞延收入）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'資產負債表'!$G$22:$X$22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4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短期借款及一年內到期長期負債 Short-Term Debt（百萬美元）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短期借款及一年內到期長期負債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'資產負債表'!$G$23:$X$23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4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速動資產 Quick Assets（百萬美元）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速動資產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'資產負債表'!$G$24:$X$24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4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流動負債合計 Total Current Liabilities（百萬美元）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流動負債合計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'資產負債表'!$G$25:$X$25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4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長期負債 Long-Term Debt（百萬美元）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長期負債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'資產負債表'!$G$26:$X$26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4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有息負債合計 Total Debt（百萬美元）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有息負債合計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'資產負債表'!$G$27:$X$27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4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投入資本 Invested Capital（百萬美元）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投入資本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'資產負債表'!$G$28:$X$28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4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長期租賃負債 Operating Lease Liability, Noncurrent（百萬美元）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長期租賃負債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'資產負債表'!$G$29:$X$29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4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負債總計 Total Liabilities（百萬美元）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負債總計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'資產負債表'!$G$30:$X$30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4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股東權益總計 Total Stockholders' Equity（百萬美元）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股東權益總計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'資產負債表'!$G$31:$X$31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4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保留盈餘（累積虧損） Retained Earnings（百萬美元）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保留盈餘（累積虧損）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'資產負債表'!$G$32:$X$32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5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三大現金流（百萬美元）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營業活動現金流量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cat>
            <numRef>
              <f>'現金流量表'!$G$1:$X$1</f>
            </numRef>
          </cat>
          <val>
            <numRef>
              <f>'現金流量表'!$G$4:$X$4</f>
            </numRef>
          </val>
        </ser>
        <ser>
          <idx val="1"/>
          <order val="1"/>
          <tx>
            <v>投資活動現金流量</v>
          </tx>
          <spPr>
            <a:solidFill>
              <a:srgbClr val="5C7699"/>
            </a:solidFill>
            <a:ln>
              <a:noFill/>
              <a:prstDash val="solid"/>
            </a:ln>
          </spPr>
          <invertIfNegative val="0"/>
          <cat>
            <numRef>
              <f>'現金流量表'!$G$1:$X$1</f>
            </numRef>
          </cat>
          <val>
            <numRef>
              <f>'現金流量表'!$G$6:$X$6</f>
            </numRef>
          </val>
        </ser>
        <ser>
          <idx val="2"/>
          <order val="2"/>
          <tx>
            <v>籌資活動現金流量</v>
          </tx>
          <spPr>
            <a:solidFill>
              <a:srgbClr val="C25A18"/>
            </a:solidFill>
            <a:ln>
              <a:noFill/>
              <a:prstDash val="solid"/>
            </a:ln>
          </spPr>
          <invertIfNegative val="0"/>
          <cat>
            <numRef>
              <f>'現金流量表'!$G$1:$X$1</f>
            </numRef>
          </cat>
          <val>
            <numRef>
              <f>'現金流量表'!$G$7:$X$7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5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自由現金流與 FCF Margin（百萬美元）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自由現金流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'現金流量表'!$G$1:$X$1</f>
            </numRef>
          </cat>
          <val>
            <numRef>
              <f>'關鍵指標'!$G$77:$X$77</f>
            </numRef>
          </val>
        </ser>
        <gapWidth val="60"/>
        <axId val="10"/>
        <axId val="100"/>
      </barChart>
      <lineChart>
        <grouping val="standard"/>
        <ser>
          <idx val="1"/>
          <order val="1"/>
          <tx>
            <v>自由現金流利潤率</v>
          </tx>
          <spPr>
            <a:noFill/>
            <a:ln w="22225">
              <a:solidFill>
                <a:srgbClr val="5C76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'現金流量表'!$G$1:$X$1</f>
            </numRef>
          </cat>
          <val>
            <numRef>
              <f>'關鍵指標'!$G$79:$X$79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  <valAx>
        <axId val="200"/>
        <scaling>
          <orientation val="minMax"/>
        </scaling>
        <delete val="0"/>
        <axPos val="l"/>
        <majorTickMark val="none"/>
        <minorTickMark val="none"/>
        <tickLblPos val="nextTo"/>
        <crossAx val="10"/>
        <crosses val="max"/>
      </valAx>
    </plotArea>
    <plotVisOnly val="1"/>
    <dispBlanksAs val="gap"/>
  </chart>
  <spPr>
    <a:ln>
      <a:noFill/>
      <a:prstDash val="solid"/>
    </a:ln>
  </spPr>
</chartSpace>
</file>

<file path=xl/charts/chart5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股份基礎給付 Stock-Based Compensation（百萬美元）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股份基礎給付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'現金流量表'!$G$1:$X$1</f>
            </numRef>
          </cat>
          <val>
            <numRef>
              <f>'現金流量表'!$G$2:$X$2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5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折舊及攤銷 D&amp;A（百萬美元）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折舊及攤銷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'現金流量表'!$G$1:$X$1</f>
            </numRef>
          </cat>
          <val>
            <numRef>
              <f>'現金流量表'!$G$3:$X$3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5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營業活動現金流量 Cash Flow from Operations（百萬美元）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營業活動現金流量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'現金流量表'!$G$1:$X$1</f>
            </numRef>
          </cat>
          <val>
            <numRef>
              <f>'現金流量表'!$G$4:$X$4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5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資本支出 Capital Expenditures（百萬美元）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資本支出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'現金流量表'!$G$1:$X$1</f>
            </numRef>
          </cat>
          <val>
            <numRef>
              <f>'現金流量表'!$G$5:$X$5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5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投資活動現金流量 Cash Flow from Investing（百萬美元）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投資活動現金流量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'現金流量表'!$G$1:$X$1</f>
            </numRef>
          </cat>
          <val>
            <numRef>
              <f>'現金流量表'!$G$6:$X$6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5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籌資活動現金流量 Cash Flow from Financing（百萬美元）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籌資活動現金流量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'現金流量表'!$G$1:$X$1</f>
            </numRef>
          </cat>
          <val>
            <numRef>
              <f>'現金流量表'!$G$7:$X$7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5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庫藏股買回 Share Repurchases（百萬美元）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庫藏股買回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'現金流量表'!$G$1:$X$1</f>
            </numRef>
          </cat>
          <val>
            <numRef>
              <f>'現金流量表'!$G$8:$X$8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5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支付股利 Dividends Paid（百萬美元）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支付股利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'現金流量表'!$G$1:$X$1</f>
            </numRef>
          </cat>
          <val>
            <numRef>
              <f>'現金流量表'!$G$9:$X$9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6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舉借長期債務 Proceeds from LT Debt（百萬美元）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舉借長期債務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'現金流量表'!$G$1:$X$1</f>
            </numRef>
          </cat>
          <val>
            <numRef>
              <f>'現金流量表'!$G$10:$X$10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6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償還長期債務 Repayments of LT Debt（百萬美元）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償還長期債務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'現金流量表'!$G$1:$X$1</f>
            </numRef>
          </cat>
          <val>
            <numRef>
              <f>'現金流量表'!$G$11:$X$11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6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現金淨變動 Net Change in Cash（百萬美元）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現金淨變動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'現金流量表'!$G$1:$X$1</f>
            </numRef>
          </cat>
          <val>
            <numRef>
              <f>'現金流量表'!$G$12:$X$12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6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營收成長動能</a:t>
            </a:r>
          </a:p>
        </rich>
      </tx>
    </title>
    <plotArea>
      <lineChart>
        <grouping val="standard"/>
        <ser>
          <idx val="0"/>
          <order val="0"/>
          <tx>
            <v>營收年增率（單季）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'關鍵指標'!$G$21:$X$21</f>
            </numRef>
          </val>
          <smooth val="0"/>
        </ser>
        <ser>
          <idx val="1"/>
          <order val="1"/>
          <tx>
            <v>營收季增率</v>
          </tx>
          <spPr>
            <a:noFill/>
            <a:ln w="22225">
              <a:solidFill>
                <a:srgbClr val="5C76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'關鍵指標'!$G$22:$X$22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6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報酬率</a:t>
            </a:r>
          </a:p>
        </rich>
      </tx>
    </title>
    <plotArea>
      <lineChart>
        <grouping val="standard"/>
        <ser>
          <idx val="0"/>
          <order val="0"/>
          <tx>
            <v>股東權益報酬率（單季）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'關鍵指標'!$G$40:$X$40</f>
            </numRef>
          </val>
          <smooth val="0"/>
        </ser>
        <ser>
          <idx val="1"/>
          <order val="1"/>
          <tx>
            <v>資產報酬率（單季）</v>
          </tx>
          <spPr>
            <a:noFill/>
            <a:ln w="22225">
              <a:solidFill>
                <a:srgbClr val="5C76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'關鍵指標'!$G$41:$X$41</f>
            </numRef>
          </val>
          <smooth val="0"/>
        </ser>
        <ser>
          <idx val="2"/>
          <order val="2"/>
          <tx>
            <v>投入資本報酬率（單季）</v>
          </tx>
          <spPr>
            <a:noFill/>
            <a:ln w="22225">
              <a:solidFill>
                <a:srgbClr val="C25A18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'關鍵指標'!$G$43:$X$43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6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現金轉換循環</a:t>
            </a:r>
          </a:p>
        </rich>
      </tx>
    </title>
    <plotArea>
      <barChart>
        <barDir val="col"/>
        <grouping val="clustered"/>
        <ser>
          <idx val="0"/>
          <order val="0"/>
          <tx>
            <v>應收帳款週轉天數（單季）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cat>
            <numRef>
              <f>'關鍵指標'!$G$1:$X$1</f>
            </numRef>
          </cat>
          <val>
            <numRef>
              <f>'關鍵指標'!$G$52:$X$52</f>
            </numRef>
          </val>
        </ser>
        <ser>
          <idx val="1"/>
          <order val="1"/>
          <tx>
            <v>存貨週轉天數（單季）</v>
          </tx>
          <spPr>
            <a:solidFill>
              <a:srgbClr val="5C7699"/>
            </a:solidFill>
            <a:ln>
              <a:noFill/>
              <a:prstDash val="solid"/>
            </a:ln>
          </spPr>
          <invertIfNegative val="0"/>
          <cat>
            <numRef>
              <f>'關鍵指標'!$G$1:$X$1</f>
            </numRef>
          </cat>
          <val>
            <numRef>
              <f>'關鍵指標'!$G$54:$X$54</f>
            </numRef>
          </val>
        </ser>
        <ser>
          <idx val="2"/>
          <order val="2"/>
          <tx>
            <v>應付帳款週轉天數（單季）</v>
          </tx>
          <spPr>
            <a:solidFill>
              <a:srgbClr val="C25A18"/>
            </a:solidFill>
            <a:ln>
              <a:noFill/>
              <a:prstDash val="solid"/>
            </a:ln>
          </spPr>
          <invertIfNegative val="0"/>
          <cat>
            <numRef>
              <f>'關鍵指標'!$G$1:$X$1</f>
            </numRef>
          </cat>
          <val>
            <numRef>
              <f>'關鍵指標'!$G$56:$X$56</f>
            </numRef>
          </val>
        </ser>
        <ser>
          <idx val="3"/>
          <order val="3"/>
          <tx>
            <v>現金轉換循環（單季）</v>
          </tx>
          <spPr>
            <a:solidFill>
              <a:srgbClr val="8C9199"/>
            </a:solidFill>
            <a:ln>
              <a:noFill/>
              <a:prstDash val="solid"/>
            </a:ln>
          </spPr>
          <invertIfNegative val="0"/>
          <cat>
            <numRef>
              <f>'關鍵指標'!$G$1:$X$1</f>
            </numRef>
          </cat>
          <val>
            <numRef>
              <f>'關鍵指標'!$G$58:$X$58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6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盈餘品質</a:t>
            </a:r>
          </a:p>
        </rich>
      </tx>
    </title>
    <plotArea>
      <lineChart>
        <grouping val="standard"/>
        <ser>
          <idx val="0"/>
          <order val="0"/>
          <tx>
            <v>營運現金流對淨利比（單季）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'關鍵指標'!$G$82:$X$82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6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營收（滾動四季） Revenue TTM（百萬美元）</a:t>
            </a:r>
          </a:p>
        </rich>
      </tx>
    </title>
    <plotArea>
      <lineChart>
        <grouping val="standard"/>
        <ser>
          <idx val="0"/>
          <order val="0"/>
          <tx>
            <v>營收（滾動四季）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'關鍵指標'!$G$3:$X$3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6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營業成本（滾動四季） COGS TTM（百萬美元）</a:t>
            </a:r>
          </a:p>
        </rich>
      </tx>
    </title>
    <plotArea>
      <lineChart>
        <grouping val="standard"/>
        <ser>
          <idx val="0"/>
          <order val="0"/>
          <tx>
            <v>營業成本（滾動四季）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'關鍵指標'!$G$4:$X$4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6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毛利（滾動四季） Gross Profit TTM（百萬美元）</a:t>
            </a:r>
          </a:p>
        </rich>
      </tx>
    </title>
    <plotArea>
      <lineChart>
        <grouping val="standard"/>
        <ser>
          <idx val="0"/>
          <order val="0"/>
          <tx>
            <v>毛利（滾動四季）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'關鍵指標'!$G$5:$X$5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營業利益（滾動四季） Operating Income TTM（百萬美元）</a:t>
            </a:r>
          </a:p>
        </rich>
      </tx>
    </title>
    <plotArea>
      <lineChart>
        <grouping val="standard"/>
        <ser>
          <idx val="0"/>
          <order val="0"/>
          <tx>
            <v>營業利益（滾動四季）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'關鍵指標'!$G$6:$X$6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稅前淨利（滾動四季） Pretax Income TTM（百萬美元）</a:t>
            </a:r>
          </a:p>
        </rich>
      </tx>
    </title>
    <plotArea>
      <lineChart>
        <grouping val="standard"/>
        <ser>
          <idx val="0"/>
          <order val="0"/>
          <tx>
            <v>稅前淨利（滾動四季）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'關鍵指標'!$G$7:$X$7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所得稅費用（滾動四季） Income Tax TTM（百萬美元）</a:t>
            </a:r>
          </a:p>
        </rich>
      </tx>
    </title>
    <plotArea>
      <lineChart>
        <grouping val="standard"/>
        <ser>
          <idx val="0"/>
          <order val="0"/>
          <tx>
            <v>所得稅費用（滾動四季）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'關鍵指標'!$G$8:$X$8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利息費用（滾動四季） Interest Expense TTM（百萬美元）</a:t>
            </a:r>
          </a:p>
        </rich>
      </tx>
    </title>
    <plotArea>
      <lineChart>
        <grouping val="standard"/>
        <ser>
          <idx val="0"/>
          <order val="0"/>
          <tx>
            <v>利息費用（滾動四季）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'關鍵指標'!$G$9:$X$9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EBIT（滾動四季） EBIT TTM（百萬美元）</a:t>
            </a:r>
          </a:p>
        </rich>
      </tx>
    </title>
    <plotArea>
      <lineChart>
        <grouping val="standard"/>
        <ser>
          <idx val="0"/>
          <order val="0"/>
          <tx>
            <v>EBIT（滾動四季）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'關鍵指標'!$G$10:$X$10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財務費用（滾動四季） Finance Cost TTM（百萬美元）</a:t>
            </a:r>
          </a:p>
        </rich>
      </tx>
    </title>
    <plotArea>
      <lineChart>
        <grouping val="standard"/>
        <ser>
          <idx val="0"/>
          <order val="0"/>
          <tx>
            <v>財務費用（滾動四季）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'關鍵指標'!$G$11:$X$11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折舊及攤銷（滾動四季） D&amp;A TTM（百萬美元）</a:t>
            </a:r>
          </a:p>
        </rich>
      </tx>
    </title>
    <plotArea>
      <lineChart>
        <grouping val="standard"/>
        <ser>
          <idx val="0"/>
          <order val="0"/>
          <tx>
            <v>折舊及攤銷（滾動四季）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'關鍵指標'!$G$12:$X$12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股份基礎給付（滾動四季） SBC TTM（百萬美元）</a:t>
            </a:r>
          </a:p>
        </rich>
      </tx>
    </title>
    <plotArea>
      <lineChart>
        <grouping val="standard"/>
        <ser>
          <idx val="0"/>
          <order val="0"/>
          <tx>
            <v>股份基礎給付（滾動四季）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'關鍵指標'!$G$13:$X$13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研發費用（滾動四季） R&amp;D TTM（百萬美元）</a:t>
            </a:r>
          </a:p>
        </rich>
      </tx>
    </title>
    <plotArea>
      <lineChart>
        <grouping val="standard"/>
        <ser>
          <idx val="0"/>
          <order val="0"/>
          <tx>
            <v>研發費用（滾動四季）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'關鍵指標'!$G$14:$X$14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銷售及管理費用（滾動四季） SG&amp;A TTM（百萬美元）</a:t>
            </a:r>
          </a:p>
        </rich>
      </tx>
    </title>
    <plotArea>
      <lineChart>
        <grouping val="standard"/>
        <ser>
          <idx val="0"/>
          <order val="0"/>
          <tx>
            <v>銷售及管理費用（滾動四季）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'關鍵指標'!$G$15:$X$15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淨利（滾動四季） Net Income TTM（百萬美元）</a:t>
            </a:r>
          </a:p>
        </rich>
      </tx>
    </title>
    <plotArea>
      <lineChart>
        <grouping val="standard"/>
        <ser>
          <idx val="0"/>
          <order val="0"/>
          <tx>
            <v>淨利（滾動四季）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'關鍵指標'!$G$16:$X$16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營運現金流（滾動四季） CFO TTM（百萬美元）</a:t>
            </a:r>
          </a:p>
        </rich>
      </tx>
    </title>
    <plotArea>
      <lineChart>
        <grouping val="standard"/>
        <ser>
          <idx val="0"/>
          <order val="0"/>
          <tx>
            <v>營運現金流（滾動四季）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'關鍵指標'!$G$17:$X$17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資本支出（滾動四季） CapEx TTM（百萬美元）</a:t>
            </a:r>
          </a:p>
        </rich>
      </tx>
    </title>
    <plotArea>
      <lineChart>
        <grouping val="standard"/>
        <ser>
          <idx val="0"/>
          <order val="0"/>
          <tx>
            <v>資本支出（滾動四季）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'關鍵指標'!$G$18:$X$18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營收年增率 Revenue YoY</a:t>
            </a:r>
          </a:p>
        </rich>
      </tx>
    </title>
    <plotArea>
      <lineChart>
        <grouping val="standard"/>
        <ser>
          <idx val="0"/>
          <order val="0"/>
          <tx>
            <v>營收年增率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'關鍵指標'!$G$20:$X$20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營收年增率（單季） Revenue YoY (Quarterly)</a:t>
            </a:r>
          </a:p>
        </rich>
      </tx>
    </title>
    <plotArea>
      <lineChart>
        <grouping val="standard"/>
        <ser>
          <idx val="0"/>
          <order val="0"/>
          <tx>
            <v>營收年增率（單季）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'關鍵指標'!$G$21:$X$21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營收季增率 Revenue QoQ</a:t>
            </a:r>
          </a:p>
        </rich>
      </tx>
    </title>
    <plotArea>
      <lineChart>
        <grouping val="standard"/>
        <ser>
          <idx val="0"/>
          <order val="0"/>
          <tx>
            <v>營收季增率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'關鍵指標'!$G$22:$X$22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淨利年增率 Net Income YoY</a:t>
            </a:r>
          </a:p>
        </rich>
      </tx>
    </title>
    <plotArea>
      <lineChart>
        <grouping val="standard"/>
        <ser>
          <idx val="0"/>
          <order val="0"/>
          <tx>
            <v>淨利年增率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'關鍵指標'!$G$23:$X$23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財務費用（單季） Finance Cost (Quarterly)（百萬美元）</a:t>
            </a:r>
          </a:p>
        </rich>
      </tx>
    </title>
    <plotArea>
      <lineChart>
        <grouping val="standard"/>
        <ser>
          <idx val="0"/>
          <order val="0"/>
          <tx>
            <v>財務費用（單季）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'關鍵指標'!$G$25:$X$25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毛利率 Gross Margin</a:t>
            </a:r>
          </a:p>
        </rich>
      </tx>
    </title>
    <plotArea>
      <lineChart>
        <grouping val="standard"/>
        <ser>
          <idx val="0"/>
          <order val="0"/>
          <tx>
            <v>毛利率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'關鍵指標'!$G$26:$X$26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毛利率（單季） Gross Margin (Quarterly)</a:t>
            </a:r>
          </a:p>
        </rich>
      </tx>
    </title>
    <plotArea>
      <lineChart>
        <grouping val="standard"/>
        <ser>
          <idx val="0"/>
          <order val="0"/>
          <tx>
            <v>毛利率（單季）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'關鍵指標'!$G$27:$X$27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營業利益率 Operating Margin</a:t>
            </a:r>
          </a:p>
        </rich>
      </tx>
    </title>
    <plotArea>
      <lineChart>
        <grouping val="standard"/>
        <ser>
          <idx val="0"/>
          <order val="0"/>
          <tx>
            <v>營業利益率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'關鍵指標'!$G$28:$X$28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營業利益率（單季） Operating Margin (Quarterly)</a:t>
            </a:r>
          </a:p>
        </rich>
      </tx>
    </title>
    <plotArea>
      <lineChart>
        <grouping val="standard"/>
        <ser>
          <idx val="0"/>
          <order val="0"/>
          <tx>
            <v>營業利益率（單季）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'關鍵指標'!$G$29:$X$29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EBIT 利潤率 EBIT Margin</a:t>
            </a:r>
          </a:p>
        </rich>
      </tx>
    </title>
    <plotArea>
      <lineChart>
        <grouping val="standard"/>
        <ser>
          <idx val="0"/>
          <order val="0"/>
          <tx>
            <v>EBIT 利潤率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'關鍵指標'!$G$30:$X$30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EBIT 利潤率（單季） EBIT Margin (Quarterly)</a:t>
            </a:r>
          </a:p>
        </rich>
      </tx>
    </title>
    <plotArea>
      <lineChart>
        <grouping val="standard"/>
        <ser>
          <idx val="0"/>
          <order val="0"/>
          <tx>
            <v>EBIT 利潤率（單季）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'關鍵指標'!$G$31:$X$31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淨利率 Net Margin</a:t>
            </a:r>
          </a:p>
        </rich>
      </tx>
    </title>
    <plotArea>
      <lineChart>
        <grouping val="standard"/>
        <ser>
          <idx val="0"/>
          <order val="0"/>
          <tx>
            <v>淨利率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'關鍵指標'!$G$32:$X$32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淨利率（單季） Net Margin (Quarterly)</a:t>
            </a:r>
          </a:p>
        </rich>
      </tx>
    </title>
    <plotArea>
      <lineChart>
        <grouping val="standard"/>
        <ser>
          <idx val="0"/>
          <order val="0"/>
          <tx>
            <v>淨利率（單季）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'關鍵指標'!$G$33:$X$33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EBITDA EBITDA（百萬美元）</a:t>
            </a:r>
          </a:p>
        </rich>
      </tx>
    </title>
    <plotArea>
      <lineChart>
        <grouping val="standard"/>
        <ser>
          <idx val="0"/>
          <order val="0"/>
          <tx>
            <v>EBITDA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'關鍵指標'!$G$34:$X$34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稅前息前折舊攤銷前獲利（單季） EBITDA (Quarterly)（百萬美元）</a:t>
            </a:r>
          </a:p>
        </rich>
      </tx>
    </title>
    <plotArea>
      <lineChart>
        <grouping val="standard"/>
        <ser>
          <idx val="0"/>
          <order val="0"/>
          <tx>
            <v>稅前息前折舊攤銷前獲利（單季）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'關鍵指標'!$G$35:$X$35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EBITDA 利潤率 EBITDA Margin</a:t>
            </a:r>
          </a:p>
        </rich>
      </tx>
    </title>
    <plotArea>
      <lineChart>
        <grouping val="standard"/>
        <ser>
          <idx val="0"/>
          <order val="0"/>
          <tx>
            <v>EBITDA 利潤率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'關鍵指標'!$G$36:$X$36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有效稅率 Effective Tax Rate</a:t>
            </a:r>
          </a:p>
        </rich>
      </tx>
    </title>
    <plotArea>
      <lineChart>
        <grouping val="standard"/>
        <ser>
          <idx val="0"/>
          <order val="0"/>
          <tx>
            <v>有效稅率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'關鍵指標'!$G$37:$X$37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有效稅率（單季） Effective Tax Rate (Quarterly)</a:t>
            </a:r>
          </a:p>
        </rich>
      </tx>
    </title>
    <plotArea>
      <lineChart>
        <grouping val="standard"/>
        <ser>
          <idx val="0"/>
          <order val="0"/>
          <tx>
            <v>有效稅率（單季）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'關鍵指標'!$G$38:$X$38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股東權益報酬率 ROE</a:t>
            </a:r>
          </a:p>
        </rich>
      </tx>
    </title>
    <plotArea>
      <lineChart>
        <grouping val="standard"/>
        <ser>
          <idx val="0"/>
          <order val="0"/>
          <tx>
            <v>股東權益報酬率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'關鍵指標'!$G$39:$X$39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股東權益報酬率（單季） ROE (Quarterly)</a:t>
            </a:r>
          </a:p>
        </rich>
      </tx>
    </title>
    <plotArea>
      <lineChart>
        <grouping val="standard"/>
        <ser>
          <idx val="0"/>
          <order val="0"/>
          <tx>
            <v>股東權益報酬率（單季）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'關鍵指標'!$G$40:$X$40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資產報酬率（單季） ROA (Quarterly)</a:t>
            </a:r>
          </a:p>
        </rich>
      </tx>
    </title>
    <plotArea>
      <lineChart>
        <grouping val="standard"/>
        <ser>
          <idx val="0"/>
          <order val="0"/>
          <tx>
            <v>資產報酬率（單季）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'關鍵指標'!$G$41:$X$41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投入資本報酬率 ROIC</a:t>
            </a:r>
          </a:p>
        </rich>
      </tx>
    </title>
    <plotArea>
      <lineChart>
        <grouping val="standard"/>
        <ser>
          <idx val="0"/>
          <order val="0"/>
          <tx>
            <v>投入資本報酬率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'關鍵指標'!$G$42:$X$42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投入資本報酬率（單季） ROIC (Quarterly)</a:t>
            </a:r>
          </a:p>
        </rich>
      </tx>
    </title>
    <plotArea>
      <lineChart>
        <grouping val="standard"/>
        <ser>
          <idx val="0"/>
          <order val="0"/>
          <tx>
            <v>投入資本報酬率（單季）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'關鍵指標'!$G$43:$X$43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應收帳款週轉率（滾動四季） AR Turnover TTM</a:t>
            </a:r>
          </a:p>
        </rich>
      </tx>
    </title>
    <plotArea>
      <lineChart>
        <grouping val="standard"/>
        <ser>
          <idx val="0"/>
          <order val="0"/>
          <tx>
            <v>應收帳款週轉率（滾動四季）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'關鍵指標'!$G$45:$X$45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存貨週轉率（滾動四季） Inventory Turnover TTM</a:t>
            </a:r>
          </a:p>
        </rich>
      </tx>
    </title>
    <plotArea>
      <lineChart>
        <grouping val="standard"/>
        <ser>
          <idx val="0"/>
          <order val="0"/>
          <tx>
            <v>存貨週轉率（滾動四季）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'關鍵指標'!$G$46:$X$46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應付帳款週轉率（滾動四季） AP Turnover TTM</a:t>
            </a:r>
          </a:p>
        </rich>
      </tx>
    </title>
    <plotArea>
      <lineChart>
        <grouping val="standard"/>
        <ser>
          <idx val="0"/>
          <order val="0"/>
          <tx>
            <v>應付帳款週轉率（滾動四季）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'關鍵指標'!$G$47:$X$47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固定資產週轉率（滾動四季） Fixed Asset Turnover TTM</a:t>
            </a:r>
          </a:p>
        </rich>
      </tx>
    </title>
    <plotArea>
      <lineChart>
        <grouping val="standard"/>
        <ser>
          <idx val="0"/>
          <order val="0"/>
          <tx>
            <v>固定資產週轉率（滾動四季）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'關鍵指標'!$G$48:$X$48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總資產週轉率 Asset Turnover</a:t>
            </a:r>
          </a:p>
        </rich>
      </tx>
    </title>
    <plotArea>
      <lineChart>
        <grouping val="standard"/>
        <ser>
          <idx val="0"/>
          <order val="0"/>
          <tx>
            <v>總資產週轉率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'關鍵指標'!$G$49:$X$49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總資產週轉率（單季） Asset Turnover (Quarterly)</a:t>
            </a:r>
          </a:p>
        </rich>
      </tx>
    </title>
    <plotArea>
      <lineChart>
        <grouping val="standard"/>
        <ser>
          <idx val="0"/>
          <order val="0"/>
          <tx>
            <v>總資產週轉率（單季）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'關鍵指標'!$G$50:$X$50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應收帳款週轉天數 DSO</a:t>
            </a:r>
          </a:p>
        </rich>
      </tx>
    </title>
    <plotArea>
      <lineChart>
        <grouping val="standard"/>
        <ser>
          <idx val="0"/>
          <order val="0"/>
          <tx>
            <v>應收帳款週轉天數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'關鍵指標'!$G$51:$X$51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應收帳款週轉天數（單季） DSO (Quarterly)</a:t>
            </a:r>
          </a:p>
        </rich>
      </tx>
    </title>
    <plotArea>
      <lineChart>
        <grouping val="standard"/>
        <ser>
          <idx val="0"/>
          <order val="0"/>
          <tx>
            <v>應收帳款週轉天數（單季）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'關鍵指標'!$G$52:$X$52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存貨週轉天數 DIO</a:t>
            </a:r>
          </a:p>
        </rich>
      </tx>
    </title>
    <plotArea>
      <lineChart>
        <grouping val="standard"/>
        <ser>
          <idx val="0"/>
          <order val="0"/>
          <tx>
            <v>存貨週轉天數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'關鍵指標'!$G$53:$X$53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存貨週轉天數（單季） DIO (Quarterly)</a:t>
            </a:r>
          </a:p>
        </rich>
      </tx>
    </title>
    <plotArea>
      <lineChart>
        <grouping val="standard"/>
        <ser>
          <idx val="0"/>
          <order val="0"/>
          <tx>
            <v>存貨週轉天數（單季）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'關鍵指標'!$G$54:$X$54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應付帳款週轉天數 DPO</a:t>
            </a:r>
          </a:p>
        </rich>
      </tx>
    </title>
    <plotArea>
      <lineChart>
        <grouping val="standard"/>
        <ser>
          <idx val="0"/>
          <order val="0"/>
          <tx>
            <v>應付帳款週轉天數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'關鍵指標'!$G$55:$X$55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應付帳款週轉天數（單季） DPO (Quarterly)</a:t>
            </a:r>
          </a:p>
        </rich>
      </tx>
    </title>
    <plotArea>
      <lineChart>
        <grouping val="standard"/>
        <ser>
          <idx val="0"/>
          <order val="0"/>
          <tx>
            <v>應付帳款週轉天數（單季）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'關鍵指標'!$G$56:$X$56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現金轉換循環 Cash Conversion Cycle</a:t>
            </a:r>
          </a:p>
        </rich>
      </tx>
    </title>
    <plotArea>
      <lineChart>
        <grouping val="standard"/>
        <ser>
          <idx val="0"/>
          <order val="0"/>
          <tx>
            <v>現金轉換循環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'關鍵指標'!$G$57:$X$57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現金轉換循環（單季） Cash Conversion Cycle (Quarterly)</a:t>
            </a:r>
          </a:p>
        </rich>
      </tx>
    </title>
    <plotArea>
      <lineChart>
        <grouping val="standard"/>
        <ser>
          <idx val="0"/>
          <order val="0"/>
          <tx>
            <v>現金轉換循環（單季）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'關鍵指標'!$G$58:$X$58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流動比率 Current Ratio</a:t>
            </a:r>
          </a:p>
        </rich>
      </tx>
    </title>
    <plotArea>
      <lineChart>
        <grouping val="standard"/>
        <ser>
          <idx val="0"/>
          <order val="0"/>
          <tx>
            <v>流動比率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'關鍵指標'!$G$60:$X$60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速動比率 Quick Ratio</a:t>
            </a:r>
          </a:p>
        </rich>
      </tx>
    </title>
    <plotArea>
      <lineChart>
        <grouping val="standard"/>
        <ser>
          <idx val="0"/>
          <order val="0"/>
          <tx>
            <v>速動比率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'關鍵指標'!$G$61:$X$61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現金比率 Cash Ratio</a:t>
            </a:r>
          </a:p>
        </rich>
      </tx>
    </title>
    <plotArea>
      <lineChart>
        <grouping val="standard"/>
        <ser>
          <idx val="0"/>
          <order val="0"/>
          <tx>
            <v>現金比率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'關鍵指標'!$G$62:$X$62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淨營運資金 Net Working Capital（百萬美元）</a:t>
            </a:r>
          </a:p>
        </rich>
      </tx>
    </title>
    <plotArea>
      <lineChart>
        <grouping val="standard"/>
        <ser>
          <idx val="0"/>
          <order val="0"/>
          <tx>
            <v>淨營運資金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'關鍵指標'!$G$63:$X$63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區間衡量（天） Interval Measure</a:t>
            </a:r>
          </a:p>
        </rich>
      </tx>
    </title>
    <plotArea>
      <lineChart>
        <grouping val="standard"/>
        <ser>
          <idx val="0"/>
          <order val="0"/>
          <tx>
            <v>區間衡量（天）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'關鍵指標'!$G$64:$X$64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區間衡量（天，單季） Interval Measure (Quarterly)</a:t>
            </a:r>
          </a:p>
        </rich>
      </tx>
    </title>
    <plotArea>
      <lineChart>
        <grouping val="standard"/>
        <ser>
          <idx val="0"/>
          <order val="0"/>
          <tx>
            <v>區間衡量（天，單季）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'關鍵指標'!$G$65:$X$65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財務槓桿 Financial Leverage</a:t>
            </a:r>
          </a:p>
        </rich>
      </tx>
    </title>
    <plotArea>
      <lineChart>
        <grouping val="standard"/>
        <ser>
          <idx val="0"/>
          <order val="0"/>
          <tx>
            <v>財務槓桿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'關鍵指標'!$G$66:$X$66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股東權益比率 Equity Ratio</a:t>
            </a:r>
          </a:p>
        </rich>
      </tx>
    </title>
    <plotArea>
      <lineChart>
        <grouping val="standard"/>
        <ser>
          <idx val="0"/>
          <order val="0"/>
          <tx>
            <v>股東權益比率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'關鍵指標'!$G$67:$X$67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有息負債率 Interest-Bearing Debt / Assets</a:t>
            </a:r>
          </a:p>
        </rich>
      </tx>
    </title>
    <plotArea>
      <lineChart>
        <grouping val="standard"/>
        <ser>
          <idx val="0"/>
          <order val="0"/>
          <tx>
            <v>有息負債率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'關鍵指標'!$G$68:$X$68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負債權益比 Debt / Equity</a:t>
            </a:r>
          </a:p>
        </rich>
      </tx>
    </title>
    <plotArea>
      <lineChart>
        <grouping val="standard"/>
        <ser>
          <idx val="0"/>
          <order val="0"/>
          <tx>
            <v>負債權益比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'關鍵指標'!$G$69:$X$69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淨負債 Net Debt（百萬美元）</a:t>
            </a:r>
          </a:p>
        </rich>
      </tx>
    </title>
    <plotArea>
      <lineChart>
        <grouping val="standard"/>
        <ser>
          <idx val="0"/>
          <order val="0"/>
          <tx>
            <v>淨負債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'關鍵指標'!$G$70:$X$70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營業租賃負債合計 Operating Lease Liability, Total（百萬美元）</a:t>
            </a:r>
          </a:p>
        </rich>
      </tx>
    </title>
    <plotArea>
      <lineChart>
        <grouping val="standard"/>
        <ser>
          <idx val="0"/>
          <order val="0"/>
          <tx>
            <v>營業租賃負債合計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'關鍵指標'!$G$71:$X$71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淨負債／EBITDA Net Debt / EBITDA</a:t>
            </a:r>
          </a:p>
        </rich>
      </tx>
    </title>
    <plotArea>
      <lineChart>
        <grouping val="standard"/>
        <ser>
          <idx val="0"/>
          <order val="0"/>
          <tx>
            <v>淨負債／EBITDA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'關鍵指標'!$G$72:$X$72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淨負債／EBITDA（單季） Net Debt / EBITDA (Quarterly)</a:t>
            </a:r>
          </a:p>
        </rich>
      </tx>
    </title>
    <plotArea>
      <lineChart>
        <grouping val="standard"/>
        <ser>
          <idx val="0"/>
          <order val="0"/>
          <tx>
            <v>淨負債／EBITDA（單季）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'關鍵指標'!$G$73:$X$73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利息保障倍數 Interest Coverage</a:t>
            </a:r>
          </a:p>
        </rich>
      </tx>
    </title>
    <plotArea>
      <lineChart>
        <grouping val="standard"/>
        <ser>
          <idx val="0"/>
          <order val="0"/>
          <tx>
            <v>利息保障倍數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'關鍵指標'!$G$74:$X$74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利息保障倍數（單季） Interest Coverage (Quarterly)</a:t>
            </a:r>
          </a:p>
        </rich>
      </tx>
    </title>
    <plotArea>
      <lineChart>
        <grouping val="standard"/>
        <ser>
          <idx val="0"/>
          <order val="0"/>
          <tx>
            <v>利息保障倍數（單季）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'關鍵指標'!$G$75:$X$75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自由現金流 Free Cash Flow（百萬美元）</a:t>
            </a:r>
          </a:p>
        </rich>
      </tx>
    </title>
    <plotArea>
      <lineChart>
        <grouping val="standard"/>
        <ser>
          <idx val="0"/>
          <order val="0"/>
          <tx>
            <v>自由現金流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'關鍵指標'!$G$77:$X$77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自由現金流利潤率（水準，滾動四季） FCF Margin TTM (level)</a:t>
            </a:r>
          </a:p>
        </rich>
      </tx>
    </title>
    <plotArea>
      <lineChart>
        <grouping val="standard"/>
        <ser>
          <idx val="0"/>
          <order val="0"/>
          <tx>
            <v>自由現金流利潤率（水準，滾動四季）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'關鍵指標'!$G$78:$X$78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自由現金流利潤率 FCF Margin</a:t>
            </a:r>
          </a:p>
        </rich>
      </tx>
    </title>
    <plotArea>
      <lineChart>
        <grouping val="standard"/>
        <ser>
          <idx val="0"/>
          <order val="0"/>
          <tx>
            <v>自由現金流利潤率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'關鍵指標'!$G$79:$X$79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自由現金流對淨利比（滾動四季） FCF / Net Income TTM</a:t>
            </a:r>
          </a:p>
        </rich>
      </tx>
    </title>
    <plotArea>
      <lineChart>
        <grouping val="standard"/>
        <ser>
          <idx val="0"/>
          <order val="0"/>
          <tx>
            <v>自由現金流對淨利比（滾動四季）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'關鍵指標'!$G$80:$X$80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現金含量 CFO / Net Income</a:t>
            </a:r>
          </a:p>
        </rich>
      </tx>
    </title>
    <plotArea>
      <lineChart>
        <grouping val="standard"/>
        <ser>
          <idx val="0"/>
          <order val="0"/>
          <tx>
            <v>現金含量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'關鍵指標'!$G$81:$X$81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營運現金流對淨利比（單季） OCF / Net Income (Quarterly)</a:t>
            </a:r>
          </a:p>
        </rich>
      </tx>
    </title>
    <plotArea>
      <lineChart>
        <grouping val="standard"/>
        <ser>
          <idx val="0"/>
          <order val="0"/>
          <tx>
            <v>營運現金流對淨利比（單季）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'關鍵指標'!$G$82:$X$82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資本支出強度 CapEx / Revenue</a:t>
            </a:r>
          </a:p>
        </rich>
      </tx>
    </title>
    <plotArea>
      <lineChart>
        <grouping val="standard"/>
        <ser>
          <idx val="0"/>
          <order val="0"/>
          <tx>
            <v>資本支出強度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'關鍵指標'!$G$83:$X$83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股份基礎給付佔營收比 SBC / Revenue</a:t>
            </a:r>
          </a:p>
        </rich>
      </tx>
    </title>
    <plotArea>
      <lineChart>
        <grouping val="standard"/>
        <ser>
          <idx val="0"/>
          <order val="0"/>
          <tx>
            <v>股份基礎給付佔營收比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'關鍵指標'!$G$85:$X$85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股份基礎給付佔營收比（單季） SBC / Revenue (Quarterly)</a:t>
            </a:r>
          </a:p>
        </rich>
      </tx>
    </title>
    <plotArea>
      <lineChart>
        <grouping val="standard"/>
        <ser>
          <idx val="0"/>
          <order val="0"/>
          <tx>
            <v>股份基礎給付佔營收比（單季）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'關鍵指標'!$G$86:$X$86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股數稀釋率 Share Count Change YoY</a:t>
            </a:r>
          </a:p>
        </rich>
      </tx>
    </title>
    <plotArea>
      <lineChart>
        <grouping val="standard"/>
        <ser>
          <idx val="0"/>
          <order val="0"/>
          <tx>
            <v>股數稀釋率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'關鍵指標'!$G$87:$X$87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股東回饋總額 Total Shareholder Return（百萬美元）</a:t>
            </a:r>
          </a:p>
        </rich>
      </tx>
    </title>
    <plotArea>
      <lineChart>
        <grouping val="standard"/>
        <ser>
          <idx val="0"/>
          <order val="0"/>
          <tx>
            <v>股東回饋總額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'關鍵指標'!$G$88:$X$88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研發費用率 R&amp;D / Revenue</a:t>
            </a:r>
          </a:p>
        </rich>
      </tx>
    </title>
    <plotArea>
      <lineChart>
        <grouping val="standard"/>
        <ser>
          <idx val="0"/>
          <order val="0"/>
          <tx>
            <v>研發費用率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'關鍵指標'!$G$90:$X$90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研發費用率（單季） R&amp;D / Revenue (Quarterly)</a:t>
            </a:r>
          </a:p>
        </rich>
      </tx>
    </title>
    <plotArea>
      <lineChart>
        <grouping val="standard"/>
        <ser>
          <idx val="0"/>
          <order val="0"/>
          <tx>
            <v>研發費用率（單季）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'關鍵指標'!$G$91:$X$91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銷管費用率 SG&amp;A / Revenue</a:t>
            </a:r>
          </a:p>
        </rich>
      </tx>
    </title>
    <plotArea>
      <lineChart>
        <grouping val="standard"/>
        <ser>
          <idx val="0"/>
          <order val="0"/>
          <tx>
            <v>銷管費用率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'關鍵指標'!$G$92:$X$92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銷管費用率（單季） SG&amp;A / Revenue (Quarterly)</a:t>
            </a:r>
          </a:p>
        </rich>
      </tx>
    </title>
    <plotArea>
      <lineChart>
        <grouping val="standard"/>
        <ser>
          <idx val="0"/>
          <order val="0"/>
          <tx>
            <v>銷管費用率（單季）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'關鍵指標'!$G$93:$X$93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每股營收 Revenue / Share</a:t>
            </a:r>
          </a:p>
        </rich>
      </tx>
    </title>
    <plotArea>
      <lineChart>
        <grouping val="standard"/>
        <ser>
          <idx val="0"/>
          <order val="0"/>
          <tx>
            <v>每股營收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'關鍵指標'!$G$95:$X$95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每股淨值 Book Value / Share</a:t>
            </a:r>
          </a:p>
        </rich>
      </tx>
    </title>
    <plotArea>
      <lineChart>
        <grouping val="standard"/>
        <ser>
          <idx val="0"/>
          <order val="0"/>
          <tx>
            <v>每股淨值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'關鍵指標'!$G$96:$X$96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每股現金及投資 Cash+STI / Share</a:t>
            </a:r>
          </a:p>
        </rich>
      </tx>
    </title>
    <plotArea>
      <lineChart>
        <grouping val="standard"/>
        <ser>
          <idx val="0"/>
          <order val="0"/>
          <tx>
            <v>每股現金及投資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'關鍵指標'!$G$97:$X$97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每股自由現金流 FCF / Share</a:t>
            </a:r>
          </a:p>
        </rich>
      </tx>
    </title>
    <plotArea>
      <lineChart>
        <grouping val="standard"/>
        <ser>
          <idx val="0"/>
          <order val="0"/>
          <tx>
            <v>每股自由現金流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'關鍵指標'!$G$98:$X$98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每股營運現金流 OCF / Share</a:t>
            </a:r>
          </a:p>
        </rich>
      </tx>
    </title>
    <plotArea>
      <lineChart>
        <grouping val="standard"/>
        <ser>
          <idx val="0"/>
          <order val="0"/>
          <tx>
            <v>每股營運現金流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'關鍵指標'!$G$99:$X$99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毛利率年變化 Gross Margin Δ YoY</a:t>
            </a:r>
          </a:p>
        </rich>
      </tx>
    </title>
    <plotArea>
      <lineChart>
        <grouping val="standard"/>
        <ser>
          <idx val="0"/>
          <order val="0"/>
          <tx>
            <v>毛利率年變化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'關鍵指標'!$G$101:$X$101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營業利益率年變化 Operating Margin Δ YoY</a:t>
            </a:r>
          </a:p>
        </rich>
      </tx>
    </title>
    <plotArea>
      <lineChart>
        <grouping val="standard"/>
        <ser>
          <idx val="0"/>
          <order val="0"/>
          <tx>
            <v>營業利益率年變化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'關鍵指標'!$G$102:$X$102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費用成長差 Opex Growth Gap</a:t>
            </a:r>
          </a:p>
        </rich>
      </tx>
    </title>
    <plotArea>
      <lineChart>
        <grouping val="standard"/>
        <ser>
          <idx val="0"/>
          <order val="0"/>
          <tx>
            <v>費用成長差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'關鍵指標'!$G$103:$X$103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應收成長差 Receivables Growth Gap</a:t>
            </a:r>
          </a:p>
        </rich>
      </tx>
    </title>
    <plotArea>
      <lineChart>
        <grouping val="standard"/>
        <ser>
          <idx val="0"/>
          <order val="0"/>
          <tx>
            <v>應收成長差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'關鍵指標'!$G$104:$X$104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應收天數年變化 DSO Δ YoY</a:t>
            </a:r>
          </a:p>
        </rich>
      </tx>
    </title>
    <plotArea>
      <lineChart>
        <grouping val="standard"/>
        <ser>
          <idx val="0"/>
          <order val="0"/>
          <tx>
            <v>應收天數年變化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'關鍵指標'!$G$105:$X$105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存貨成長差 Inventory Growth Gap</a:t>
            </a:r>
          </a:p>
        </rich>
      </tx>
    </title>
    <plotArea>
      <lineChart>
        <grouping val="standard"/>
        <ser>
          <idx val="0"/>
          <order val="0"/>
          <tx>
            <v>存貨成長差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'關鍵指標'!$G$106:$X$106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存貨天數年變化 DIO Δ YoY</a:t>
            </a:r>
          </a:p>
        </rich>
      </tx>
    </title>
    <plotArea>
      <lineChart>
        <grouping val="standard"/>
        <ser>
          <idx val="0"/>
          <order val="0"/>
          <tx>
            <v>存貨天數年變化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'關鍵指標'!$G$107:$X$107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自由現金流利潤率年變化 FCF Margin Δ YoY</a:t>
            </a:r>
          </a:p>
        </rich>
      </tx>
    </title>
    <plotArea>
      <lineChart>
        <grouping val="standard"/>
        <ser>
          <idx val="0"/>
          <order val="0"/>
          <tx>
            <v>自由現金流利潤率年變化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'關鍵指標'!$G$108:$X$108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合約負債年增率 Contract Liabilities YoY</a:t>
            </a:r>
          </a:p>
        </rich>
      </tx>
    </title>
    <plotArea>
      <lineChart>
        <grouping val="standard"/>
        <ser>
          <idx val="0"/>
          <order val="0"/>
          <tx>
            <v>合約負債年增率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'關鍵指標'!$G$109:$X$109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商譽佔資產比 Goodwill / Assets</a:t>
            </a:r>
          </a:p>
        </rich>
      </tx>
    </title>
    <plotArea>
      <lineChart>
        <grouping val="standard"/>
        <ser>
          <idx val="0"/>
          <order val="0"/>
          <tx>
            <v>商譽佔資產比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'關鍵指標'!$G$110:$X$110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股東權益年增率 Equity YoY</a:t>
            </a:r>
          </a:p>
        </rich>
      </tx>
    </title>
    <plotArea>
      <lineChart>
        <grouping val="standard"/>
        <ser>
          <idx val="0"/>
          <order val="0"/>
          <tx>
            <v>股東權益年增率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'關鍵指標'!$G$111:$X$111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自由現金流利潤率（滾動四季） FCF Margin TTM</a:t>
            </a:r>
          </a:p>
        </rich>
      </tx>
    </title>
    <plotArea>
      <lineChart>
        <grouping val="standard"/>
        <ser>
          <idx val="0"/>
          <order val="0"/>
          <tx>
            <v>自由現金流利潤率（滾動四季）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'關鍵指標'!$G$112:$X$112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自由現金流利潤率年變化（滾動四季） FCF Margin TTM Δ YoY</a:t>
            </a:r>
          </a:p>
        </rich>
      </tx>
    </title>
    <plotArea>
      <lineChart>
        <grouping val="standard"/>
        <ser>
          <idx val="0"/>
          <order val="0"/>
          <tx>
            <v>自由現金流利潤率年變化（滾動四季）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'關鍵指標'!$G$113:$X$113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營收加速度 Revenue Growth Acceleration</a:t>
            </a:r>
          </a:p>
        </rich>
      </tx>
    </title>
    <plotArea>
      <lineChart>
        <grouping val="standard"/>
        <ser>
          <idx val="0"/>
          <order val="0"/>
          <tx>
            <v>營收加速度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'關鍵指標'!$G$114:$X$114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存貨－其他（總額−成品） Inventory ex-Finished Goods（百萬美元）</a:t>
            </a:r>
          </a:p>
        </rich>
      </tx>
    </title>
    <plotArea>
      <lineChart>
        <grouping val="standard"/>
        <ser>
          <idx val="0"/>
          <order val="0"/>
          <tx>
            <v>存貨－其他（總額−成品）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'關鍵指標'!$G$115:$X$115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成品佔存貨比 Finished Goods / Inventory</a:t>
            </a:r>
          </a:p>
        </rich>
      </tx>
    </title>
    <plotArea>
      <lineChart>
        <grouping val="standard"/>
        <ser>
          <idx val="0"/>
          <order val="0"/>
          <tx>
            <v>成品佔存貨比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'關鍵指標'!$G$116:$X$116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成品佔比年變化 Finished Goods Share Δ YoY</a:t>
            </a:r>
          </a:p>
        </rich>
      </tx>
    </title>
    <plotArea>
      <lineChart>
        <grouping val="standard"/>
        <ser>
          <idx val="0"/>
          <order val="0"/>
          <tx>
            <v>成品佔比年變化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'關鍵指標'!$G$117:$X$117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預付佔營收比 Prepaid / Revenue</a:t>
            </a:r>
          </a:p>
        </rich>
      </tx>
    </title>
    <plotArea>
      <lineChart>
        <grouping val="standard"/>
        <ser>
          <idx val="0"/>
          <order val="0"/>
          <tx>
            <v>預付佔營收比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'關鍵指標'!$G$118:$X$118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營收加速度（滾動四季） Revenue Acceleration TTM</a:t>
            </a:r>
          </a:p>
        </rich>
      </tx>
    </title>
    <plotArea>
      <lineChart>
        <grouping val="standard"/>
        <ser>
          <idx val="0"/>
          <order val="0"/>
          <tx>
            <v>營收加速度（滾動四季）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'關鍵指標'!$G$119:$X$119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營業利益率年變化（滾動四季） Operating Margin TTM Δ YoY</a:t>
            </a:r>
          </a:p>
        </rich>
      </tx>
    </title>
    <plotArea>
      <lineChart>
        <grouping val="standard"/>
        <ser>
          <idx val="0"/>
          <order val="0"/>
          <tx>
            <v>營業利益率年變化（滾動四季）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'關鍵指標'!$G$120:$X$120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毛利率年變化（滾動四季） Gross Margin TTM Δ YoY</a:t>
            </a:r>
          </a:p>
        </rich>
      </tx>
    </title>
    <plotArea>
      <lineChart>
        <grouping val="standard"/>
        <ser>
          <idx val="0"/>
          <order val="0"/>
          <tx>
            <v>毛利率年變化（滾動四季）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'關鍵指標'!$G$121:$X$121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應收成長差（滾動四季） Receivables Growth Gap TTM</a:t>
            </a:r>
          </a:p>
        </rich>
      </tx>
    </title>
    <plotArea>
      <lineChart>
        <grouping val="standard"/>
        <ser>
          <idx val="0"/>
          <order val="0"/>
          <tx>
            <v>應收成長差（滾動四季）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'關鍵指標'!$G$122:$X$122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存貨成長差（滾動四季） Inventory Growth Gap TTM</a:t>
            </a:r>
          </a:p>
        </rich>
      </tx>
    </title>
    <plotArea>
      <lineChart>
        <grouping val="standard"/>
        <ser>
          <idx val="0"/>
          <order val="0"/>
          <tx>
            <v>存貨成長差（滾動四季）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'關鍵指標'!$G$123:$X$123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應收天數年變化（滾動四季） DSO TTM Δ YoY</a:t>
            </a:r>
          </a:p>
        </rich>
      </tx>
    </title>
    <plotArea>
      <lineChart>
        <grouping val="standard"/>
        <ser>
          <idx val="0"/>
          <order val="0"/>
          <tx>
            <v>應收天數年變化（滾動四季）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'關鍵指標'!$G$124:$X$124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8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存貨天數年變化（滾動四季） DIO TTM Δ YoY</a:t>
            </a:r>
          </a:p>
        </rich>
      </tx>
    </title>
    <plotArea>
      <lineChart>
        <grouping val="standard"/>
        <ser>
          <idx val="0"/>
          <order val="0"/>
          <tx>
            <v>存貨天數年變化（滾動四季）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'關鍵指標'!$G$125:$X$125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8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本益比 P/E</a:t>
            </a:r>
          </a:p>
        </rich>
      </tx>
    </title>
    <plotArea>
      <lineChart>
        <grouping val="standard"/>
        <ser>
          <idx val="0"/>
          <order val="0"/>
          <tx>
            <v>本益比 P/E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'估值倍數'!$G$1:$X$1</f>
            </numRef>
          </cat>
          <val>
            <numRef>
              <f>'估值倍數'!$G$27:$X$27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8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股價營收比 P/S</a:t>
            </a:r>
          </a:p>
        </rich>
      </tx>
    </title>
    <plotArea>
      <lineChart>
        <grouping val="standard"/>
        <ser>
          <idx val="0"/>
          <order val="0"/>
          <tx>
            <v>股價營收比 P/S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'估值倍數'!$G$1:$X$1</f>
            </numRef>
          </cat>
          <val>
            <numRef>
              <f>'估值倍數'!$G$28:$X$28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8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股價淨值比 P/B</a:t>
            </a:r>
          </a:p>
        </rich>
      </tx>
    </title>
    <plotArea>
      <lineChart>
        <grouping val="standard"/>
        <ser>
          <idx val="0"/>
          <order val="0"/>
          <tx>
            <v>股價淨值比 P/B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'估值倍數'!$G$1:$X$1</f>
            </numRef>
          </cat>
          <val>
            <numRef>
              <f>'估值倍數'!$G$29:$X$29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8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P/FCF</a:t>
            </a:r>
          </a:p>
        </rich>
      </tx>
    </title>
    <plotArea>
      <lineChart>
        <grouping val="standard"/>
        <ser>
          <idx val="0"/>
          <order val="0"/>
          <tx>
            <v>股價自由現金流比 P/FCF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'估值倍數'!$G$1:$X$1</f>
            </numRef>
          </cat>
          <val>
            <numRef>
              <f>'估值倍數'!$G$30:$X$30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8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EV/EBITDA</a:t>
            </a:r>
          </a:p>
        </rich>
      </tx>
    </title>
    <plotArea>
      <lineChart>
        <grouping val="standard"/>
        <ser>
          <idx val="0"/>
          <order val="0"/>
          <tx>
            <v>EV／EBITDA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'估值倍數'!$G$1:$X$1</f>
            </numRef>
          </cat>
          <val>
            <numRef>
              <f>'估值倍數'!$G$33:$X$33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8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情景估值：折現後每股價值（美元）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折現後每股價值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cat>
            <numRef>
              <f>'情景估值'!$B$50:$F$50</f>
            </numRef>
          </cat>
          <val>
            <numRef>
              <f>'情景估值'!$B$51:$F$51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$0.00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8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營運分部：各分部營收　季7 期（百萬美元）</a:t>
            </a:r>
          </a:p>
        </rich>
      </tx>
    </title>
    <plotArea>
      <barChart>
        <barDir val="col"/>
        <grouping val="stacked"/>
        <ser>
          <idx val="0"/>
          <order val="0"/>
          <tx>
            <v>Government Operating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cat>
            <numRef>
              <f>'分部數據'!$G$1:$M$1</f>
            </numRef>
          </cat>
          <val>
            <numRef>
              <f>'分部數據'!$G$5:$M$5</f>
            </numRef>
          </val>
        </ser>
        <ser>
          <idx val="1"/>
          <order val="1"/>
          <tx>
            <v>Commercial</v>
          </tx>
          <spPr>
            <a:solidFill>
              <a:srgbClr val="5C7699"/>
            </a:solidFill>
            <a:ln>
              <a:noFill/>
              <a:prstDash val="solid"/>
            </a:ln>
          </spPr>
          <invertIfNegative val="0"/>
          <cat>
            <numRef>
              <f>'分部數據'!$G$1:$M$1</f>
            </numRef>
          </cat>
          <val>
            <numRef>
              <f>'分部數據'!$G$6:$M$6</f>
            </numRef>
          </val>
        </ser>
        <ser>
          <idx val="2"/>
          <order val="2"/>
          <tx>
            <v>Commercial Operating</v>
          </tx>
          <spPr>
            <a:solidFill>
              <a:srgbClr val="C25A18"/>
            </a:solidFill>
            <a:ln>
              <a:noFill/>
              <a:prstDash val="solid"/>
            </a:ln>
          </spPr>
          <invertIfNegative val="0"/>
          <cat>
            <numRef>
              <f>'分部數據'!$G$1:$M$1</f>
            </numRef>
          </cat>
          <val>
            <numRef>
              <f>'分部數據'!$G$7:$M$7</f>
            </numRef>
          </val>
        </ser>
        <gapWidth val="60"/>
        <overlap val="10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18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營運分部：分部營收佔比　季7 期</a:t>
            </a:r>
          </a:p>
        </rich>
      </tx>
    </title>
    <plotArea>
      <lineChart>
        <grouping val="standard"/>
        <ser>
          <idx val="0"/>
          <order val="0"/>
          <tx>
            <v>Government Operating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'分部數據'!$G$11:$M$11</f>
            </numRef>
          </val>
          <smooth val="0"/>
        </ser>
        <ser>
          <idx val="1"/>
          <order val="1"/>
          <tx>
            <v>Commercial</v>
          </tx>
          <spPr>
            <a:noFill/>
            <a:ln w="22225">
              <a:solidFill>
                <a:srgbClr val="5C76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'分部數據'!$G$12:$M$12</f>
            </numRef>
          </val>
          <smooth val="0"/>
        </ser>
        <ser>
          <idx val="2"/>
          <order val="2"/>
          <tx>
            <v>Commercial Operating</v>
          </tx>
          <spPr>
            <a:noFill/>
            <a:ln w="22225">
              <a:solidFill>
                <a:srgbClr val="C25A18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'分部數據'!$G$13:$M$13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18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地區：各分部營收　季7 期（百萬美元）</a:t>
            </a:r>
          </a:p>
        </rich>
      </tx>
    </title>
    <plotArea>
      <barChart>
        <barDir val="col"/>
        <grouping val="stacked"/>
        <ser>
          <idx val="0"/>
          <order val="0"/>
          <tx>
            <v>美國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cat>
            <numRef>
              <f>'分部數據'!$G$1:$M$1</f>
            </numRef>
          </cat>
          <val>
            <numRef>
              <f>'分部數據'!$G$19:$M$19</f>
            </numRef>
          </val>
        </ser>
        <ser>
          <idx val="1"/>
          <order val="1"/>
          <tx>
            <v>英國</v>
          </tx>
          <spPr>
            <a:solidFill>
              <a:srgbClr val="5C7699"/>
            </a:solidFill>
            <a:ln>
              <a:noFill/>
              <a:prstDash val="solid"/>
            </a:ln>
          </spPr>
          <invertIfNegative val="0"/>
          <cat>
            <numRef>
              <f>'分部數據'!$G$1:$M$1</f>
            </numRef>
          </cat>
          <val>
            <numRef>
              <f>'分部數據'!$G$20:$M$20</f>
            </numRef>
          </val>
        </ser>
        <ser>
          <idx val="2"/>
          <order val="2"/>
          <tx>
            <v>其他地區</v>
          </tx>
          <spPr>
            <a:solidFill>
              <a:srgbClr val="C25A18"/>
            </a:solidFill>
            <a:ln>
              <a:noFill/>
              <a:prstDash val="solid"/>
            </a:ln>
          </spPr>
          <invertIfNegative val="0"/>
          <cat>
            <numRef>
              <f>'分部數據'!$G$1:$M$1</f>
            </numRef>
          </cat>
          <val>
            <numRef>
              <f>'分部數據'!$G$21:$M$21</f>
            </numRef>
          </val>
        </ser>
        <ser>
          <idx val="3"/>
          <order val="3"/>
          <tx>
            <v>國際</v>
          </tx>
          <spPr>
            <a:solidFill>
              <a:srgbClr val="8C9199"/>
            </a:solidFill>
            <a:ln>
              <a:noFill/>
              <a:prstDash val="solid"/>
            </a:ln>
          </spPr>
          <invertIfNegative val="0"/>
          <cat>
            <numRef>
              <f>'分部數據'!$G$1:$M$1</f>
            </numRef>
          </cat>
          <val>
            <numRef>
              <f>'分部數據'!$G$22:$M$22</f>
            </numRef>
          </val>
        </ser>
        <gapWidth val="60"/>
        <overlap val="10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19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地區：分部營收佔比　季7 期</a:t>
            </a:r>
          </a:p>
        </rich>
      </tx>
    </title>
    <plotArea>
      <lineChart>
        <grouping val="standard"/>
        <ser>
          <idx val="0"/>
          <order val="0"/>
          <tx>
            <v>美國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'分部數據'!$G$31:$M$31</f>
            </numRef>
          </val>
          <smooth val="0"/>
        </ser>
        <ser>
          <idx val="1"/>
          <order val="1"/>
          <tx>
            <v>英國</v>
          </tx>
          <spPr>
            <a:noFill/>
            <a:ln w="22225">
              <a:solidFill>
                <a:srgbClr val="5C76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'分部數據'!$G$32:$M$32</f>
            </numRef>
          </val>
          <smooth val="0"/>
        </ser>
        <ser>
          <idx val="2"/>
          <order val="2"/>
          <tx>
            <v>其他地區</v>
          </tx>
          <spPr>
            <a:noFill/>
            <a:ln w="22225">
              <a:solidFill>
                <a:srgbClr val="C25A18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'分部數據'!$G$33:$M$33</f>
            </numRef>
          </val>
          <smooth val="0"/>
        </ser>
        <ser>
          <idx val="3"/>
          <order val="3"/>
          <tx>
            <v>國際</v>
          </tx>
          <spPr>
            <a:noFill/>
            <a:ln w="22225">
              <a:solidFill>
                <a:srgbClr val="8C91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'分部數據'!$G$34:$M$34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omments/comment1.xml><?xml version="1.0" encoding="utf-8"?>
<comments xmlns="http://schemas.openxmlformats.org/spreadsheetml/2006/main">
  <authors>
    <author>BamHI</author>
  </authors>
  <commentList>
    <comment ref="A3" authorId="0" shapeId="0">
      <text>
        <t>最近四季營收合計。滾動四季合計。單季的現金流量科目跳動極大（大額稅款、預付、應收在期末的一收一放），拿單季比單季會做出隨機的結論——NVDA 的營運現金流對淨利比實測在 0.40～1.46 之間逐季彈跳。**外國發行人（20-F）一欄就是一整年，滾動四季沒有意義，這一列顯示「—」**，那時看的是同名的單期指標。</t>
      </text>
    </comment>
    <comment ref="A4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5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6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7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8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9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10" authorId="0" shapeId="0">
      <text>
        <t>稅前淨利 ＋ 利息費用。利息保障倍數與 EBIT 利潤率的分子。</t>
      </text>
    </comment>
    <comment ref="A11" authorId="0" shapeId="0">
      <text>
        <t>財務費用 ＝ EBIT − 稅前淨利，也就是利息費用；**沒有申報利息費用的公司這一格是 0 而不是空的**，因為 `ebit` 科目已經把利息設成選用項。（ROIC 已改用標準定義 NOPAT ÷ 投入資本，這一列不再是 ROIC 的輸入，保留給讀者看利息負擔。）</t>
      </text>
    </comment>
    <comment ref="A12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13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14" authorId="0" shapeId="0">
      <text>
        <t>滾動四季。單季年化會把季節性讀成體質變化；外部網站（富途等）的同名欄位也都是滾動四季。</t>
      </text>
    </comment>
    <comment ref="A15" authorId="0" shapeId="0">
      <text>
        <t>滾動四季。單季年化會把季節性讀成體質變化；外部網站（富途等）的同名欄位也都是滾動四季。</t>
      </text>
    </comment>
    <comment ref="A16" authorId="0" shapeId="0">
      <text>
        <t>最近四季淨利合計。滾動四季合計。單季的現金流量科目跳動極大（大額稅款、預付、應收在期末的一收一放），拿單季比單季會做出隨機的結論——NVDA 的營運現金流對淨利比實測在 0.40～1.46 之間逐季彈跳。**外國發行人（20-F）一欄就是一整年，滾動四季沒有意義，這一列顯示「—」**，那時看的是同名的單期指標。</t>
      </text>
    </comment>
    <comment ref="A17" authorId="0" shapeId="0">
      <text>
        <t>最近四季營運活動現金流合計。滾動四季合計。單季的現金流量科目跳動極大（大額稅款、預付、應收在期末的一收一放），拿單季比單季會做出隨機的結論——NVDA 的營運現金流對淨利比實測在 0.40～1.46 之間逐季彈跳。**外國發行人（20-F）一欄就是一整年，滾動四季沒有意義，這一列顯示「—」**，那時看的是同名的單期指標。</t>
      </text>
    </comment>
    <comment ref="A18" authorId="0" shapeId="0">
      <text>
        <t>最近四季資本支出合計。滾動四季合計。單季的現金流量科目跳動極大（大額稅款、預付、應收在期末的一收一放），拿單季比單季會做出隨機的結論——NVDA 的營運現金流對淨利比實測在 0.40～1.46 之間逐季彈跳。**外國發行人（20-F）一欄就是一整年，滾動四季沒有意義，這一列顯示「—」**，那時看的是同名的單期指標。</t>
      </text>
    </comment>
    <comment ref="A20" authorId="0" shapeId="0">
      <text>
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</text>
    </comment>
    <comment ref="A21" authorId="0" shapeId="0">
      <text>
        <t>與去年同季比較。用同季而非上一季，是為了排除季節性。低於零代表衰退，連續兩季轉負通常是趨勢反轉而非雜訊。</t>
      </text>
    </comment>
    <comment ref="A22" authorId="0" shapeId="0">
      <text>
        <t>反映短期動能，但受季節性干擾嚴重（零售 Q4 必高、軟體 Q1 必低）。單獨看容易誤判，須與 YoY 並列。</t>
      </text>
    </comment>
    <comment ref="A23" authorId="0" shapeId="0">
      <text>
        <t>與營收年增率並列看。淨利增速持續高於營收，代表營運槓桿正在發揮；持續低於營收，代表成本失控或費用擴張。</t>
      </text>
    </comment>
    <comment ref="A25" authorId="0" shapeId="0">
      <text>
        <t>財務費用 ＝ EBIT − 稅前淨利，也就是利息費用；**沒有申報利息費用的公司這一格是 0 而不是空的**，因為 `ebit` 科目已經把利息設成選用項。（ROIC 已改用標準定義 NOPAT ÷ 投入資本，這一列不再是 ROIC 的輸入，保留給讀者看利息負擔。）</t>
      </text>
    </comment>
    <comment ref="A26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27" authorId="0" shapeId="0">
      <text>
        <t>最能反映定價權的單一指標。毛利率的趨勢比絕對值重要——持續擴張代表產品組合改善或議價能力增強，持續壓縮通常是競爭加劇的最早訊號，會領先營收惡化數季。</t>
      </text>
    </comment>
    <comment ref="A28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29" authorId="0" shapeId="0">
      <text>
        <t>扣除營運費用後的獲利能力，衡量管理效率。與毛利率的差距即為費用率，差距收窄代表規模經濟開始顯現。</t>
      </text>
    </comment>
    <comment ref="A30" authorId="0" shapeId="0">
      <text>
        <t>EBIT ÷ 營收。逐格對帳富途：AXON 與 NVDA 各五期全中。</t>
      </text>
    </comment>
    <comment ref="A31" authorId="0" shapeId="0">
      <text>
        <t>EBIT ÷ 營收。單季年化口徑，外部網站看到的是滾動四季那一列。</t>
      </text>
    </comment>
    <comment ref="A32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33" authorId="0" shapeId="0">
      <text>
        <t>含稅務、利息、一次性項目，波動大。單季暴增常來自業外收益而非本業，須回頭檢查營業利益率是否同步改善。</t>
      </text>
    </comment>
    <comment ref="A34" authorId="0" shapeId="0">
      <text>
        <t>EBITDA ＝ **稅前淨利 ＋ 利息費用 ＋ 折舊攤銷**（也就是 EBIT ＋ D&amp;A）。舊版用「營業利益 ＋ D&amp;A」，差在非營業損益那一段 —— 逐格對帳富途：AXON 與 NVDA 各五期全中。 NVDA 實測舊版 59.49% vs 富途 62.46%，改用 EBIT 當底之後逐格相符。 滾動四季。</t>
      </text>
    </comment>
    <comment ref="A35" authorId="0" shapeId="0">
      <text>
        <t>EBITDA ＝ **稅前淨利 ＋ 利息費用 ＋ 折舊攤銷**（也就是 EBIT ＋ D&amp;A）。舊版用「營業利益 ＋ D&amp;A」，差在非營業損益那一段 —— 逐格對帳富途：AXON 與 NVDA 各五期全中。 NVDA 實測舊版 59.49% vs 富途 62.46%，改用 EBIT 當底之後逐格相符。</t>
      </text>
    </comment>
    <comment ref="A36" authorId="0" shapeId="0">
      <text>
        <t>重資產與高度併購型公司的常用比較基準。</t>
      </text>
    </comment>
    <comment ref="A37" authorId="0" shapeId="0">
      <text>
        <t>所得稅費用 ÷ 稅前淨利。逐格對帳富途：AXON 與 NVDA 各五期全中。 **稅前淨利趨近 0 時這個比值會失控**（AXON FY2025 Q4 實測 −557%），富途對那種公司整欄顯示「--」。它只是呈現用，不進任何計分項 —— ROIC 已經改用沒有稅率的富途公式，正是因為那個乘數會把營業利益放大六倍以上。</t>
      </text>
    </comment>
    <comment ref="A38" authorId="0" shapeId="0">
      <text>
        <t>所得稅費用 ÷ 稅前淨利。</t>
      </text>
    </comment>
    <comment ref="A39" authorId="0" shapeId="0">
      <text>
        <t>分子改用滾動四季淨利，取代「單季 ×4」。單季年化對季節性生意會做出四個完全不同的 ROE。　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40" authorId="0" shapeId="0">
      <text>
        <t>股東每一元投入產生的獲利。高 ROE 可能來自真實效率，也可能來自高財務槓桿或大量庫藏股買回壓縮權益——須與負債權益比一起判讀，否則會把財務工程誤認為經營能力。</t>
      </text>
    </comment>
    <comment ref="A41" authorId="0" shapeId="0">
      <text>
        <t>排除槓桿因素的資產運用效率。ROE 與 ROA 的差距即為槓桿貢獻。</t>
      </text>
    </comment>
    <comment ref="A42" authorId="0" shapeId="0">
      <text>
        <t>投入資本報酬率（標準定義）＝ NOPAT ÷ 平均投入資本。NOPAT（稅後營業利益）＝ 滾動四季營業利益 ×（1 − 21%）（沒有營業利益小計的公司以 EBIT 代）；投入資本 ＝ 總資產 − 現金與短期投資 − 無息流動負債，取一年前與本季末的平均。看的是**本業**每投入 1 塊錢一年賺回多少，不受買回股票、槓桿、一次性收益影響 —— ROE 做不到：AZO 權益為負時 ROE 無從算起，GEV 權益乘數 6.4 倍時 ROE 91% 但本業 ROIC 約 11%。長期高於資金成本（約 8–10%）才是在創造價值。**稅率固定用 21%（美國聯邦法定稅率），不用公司實際稅率**：實際稅率在稅前淨利趨近 0 時會爆 —— 舊版 NOPAT 用過，全市場 14.3% 的格子有效稅率落在 [0,1] 之外（CZR FY2024 Q1 稅率 41,200%，23.5 億營業利益被乘上 −411）；而且一次性稅務利益（GEV 2025 Q4 的 $2.9B 評價備抵迴轉）會讓實際稅率變成負的。**這一列刻意和富途不同**：富途 App 上的 ROIC 跟著一次性收益跳（GEV 2025 Q4 稅務利益入帳那一季從 16.65% 跳到 39.63%，而 NOPAT 按定義不受稅後項目影響），11,220 種公開科目組合反推不出來，最近只有 ±1.5pp。我們用教科書的標準定義，每一格都能從頁面上的營業利益與投入資本驗算。年度發行人（20-F 一欄＝一整年）這一列顯示「—」，評分自動退回同名的單期指標。</t>
      </text>
    </comment>
    <comment ref="A43" authorId="0" shapeId="0">
      <text>
        <t>單季版：單季營業利益 × 4 ×（1 − 21%）÷ 兩季平均投入資本。季節性強的公司會跳，以滾動四季版為主；20-F 年度發行人只有這一版有值。**稅率固定用 21%（美國聯邦法定稅率），不用公司實際稅率**：實際稅率在稅前淨利趨近 0 時會爆 —— 舊版 NOPAT 用過，全市場 14.3% 的格子有效稅率落在 [0,1] 之外（CZR FY2024 Q1 稅率 41,200%，23.5 億營業利益被乘上 −411）；而且一次性稅務利益（GEV 2025 Q4 的 $2.9B 評價備抵迴轉）會讓實際稅率變成負的。**這一列刻意和富途不同**：富途 App 上的 ROIC 跟著一次性收益跳（GEV 2025 Q4 稅務利益入帳那一季從 16.65% 跳到 39.63%，而 NOPAT 按定義不受稅後項目影響），11,220 種公開科目組合反推不出來，最近只有 ±1.5pp。我們用教科書的標準定義，每一格都能從頁面上的營業利益與投入資本驗算。</t>
      </text>
    </comment>
    <comment ref="A45" authorId="0" shapeId="0">
      <text>
        <t>滾動四季營收 ÷ 期初期末平均應收帳款。逐格對帳富途 AXON 五期全中。 與應收帳款週轉天數互為 365÷x。</t>
      </text>
    </comment>
    <comment ref="A46" authorId="0" shapeId="0">
      <text>
        <t>滾動四季**銷貨成本** ÷ 期初期末平均存貨（不是用營收）。逐格對帳富途 AXON 五期全中。</t>
      </text>
    </comment>
    <comment ref="A47" authorId="0" shapeId="0">
      <text>
        <t>滾動四季銷貨成本 ÷ 期初期末平均應付帳款。逐格對帳富途 AXON 五期全中。</t>
      </text>
    </comment>
    <comment ref="A48" authorId="0" shapeId="0">
      <text>
        <t>滾動四季營收 ÷ 期初期末平均不動產廠房設備淨額。逐格對帳富途 AXON 五期全中。</t>
      </text>
    </comment>
    <comment ref="A49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50" authorId="0" shapeId="0">
      <text>
        <t>每一元資產產生多少營收。與淨利率相乘即為 ROA，是杜邦分析的兩大支柱之一。</t>
      </text>
    </comment>
    <comment ref="A51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52" authorId="0" shapeId="0">
      <text>
        <t>收現速度。持續拉長代表放寬信用條件在推營收，或客戶付款能力惡化——這是財報造假最常見的早期痕跡之一。</t>
      </text>
    </comment>
    <comment ref="A53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54" authorId="0" shapeId="0">
      <text>
        <t>存貨消化速度。突然拉長代表需求不如預期或備料過度，通常領先毛利率下滑（因為之後要打折出清）。</t>
      </text>
    </comment>
    <comment ref="A55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56" authorId="0" shapeId="0">
      <text>
        <t>付款速度，反映對供應商的議價能力。拉長對現金流有利，但過長可能代表資金緊張。</t>
      </text>
    </comment>
    <comment ref="A57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58" authorId="0" shapeId="0">
      <text>
        <t>一塊錢從投入到收回所需天數。為負值代表先收錢再付錢（Costco、Amazon 模式），等於供應商在無息融資給你，是極強的商業模式訊號。</t>
      </text>
    </comment>
    <comment ref="A60" authorId="0" shapeId="0">
      <text>
        <t>短期償債能力。低於 1 未必危險（如零售業周轉快），但須搭配現金流判讀。</t>
      </text>
    </comment>
    <comment ref="A61" authorId="0" shapeId="0">
      <text>
        <t>剔除存貨後的償債能力。與流動比率差距大，代表資產集中在難變現的存貨。</t>
      </text>
    </comment>
    <comment ref="A62" authorId="0" shapeId="0">
      <text>
        <t>現金及約當現金 ÷ 流動負債，只算最能立即動用的那一塊（Ross 第 3 章定義，不含短期投資）。三個流動性比率由寬到嚴：流動比率 ≥ 速動比率 ≥ 現金比率。不分流動／非流動的資產負債表（銀行、保險、多數 REIT）沒有流動負債合計，這一列是「—」。</t>
      </text>
    </comment>
    <comment ref="A63" authorId="0" shapeId="0">
      <text>
        <t>流動資產 − 流動負債。正值代表未來一年會變成現金的資產多於要付出去的負債。**負值不一定是警訊**：大型零售、速食、訂閱制公司用應付帳款與預收款支應營運，淨營運資金長期為負（AAPL 近年亦然），要搭配現金流與產業一起看。</t>
      </text>
    </comment>
    <comment ref="A64" authorId="0" shapeId="0">
      <text>
        <t>流動資產 ÷ 每日營運成本：完全沒有營收進帳時，手上的流動資產撐得了幾天（Ross 第 3 章的 interval measure）。每日營運成本 ＝（滾動四季營收 − EBITDA）÷ 365，也就是課本說的「不含折舊與利息的全部成本」（EBITDA ＝ 稅前淨利 ＋ 利息 ＋ 折舊攤銷，與本頁其他列同一個口徑）。**不用「營收 − 營業利益」**：AA、BMY、ADP、ADM、AVY 這類公司的損益表上沒有營業利益那一行，那樣寫的話羅素 150 會有 14 家明明有流動資產與營收卻整列消失。代價是營業外損益會混進成本（一次性處分利益會讓成本看起來變小、天數變長），遇到單期跳動先看是不是有一次性項目。年度發行人（20-F）一欄＝一整年，這一列顯示「—」，改看同名的單季版。</t>
      </text>
    </comment>
    <comment ref="A65" authorId="0" shapeId="0">
      <text>
        <t>同上，每日營運成本改用單季（÷ 91.25 天）。季節性強的公司單季版會跳動，以滾動四季版為主。</t>
      </text>
    </comment>
    <comment ref="A66" authorId="0" shapeId="0">
      <text>
        <t>總資產 ÷ 股東權益。逐格對帳富途 AXON 五期全中。 與股東權益比率互為倒數，兩個都列是因為富途兩個都列。</t>
      </text>
    </comment>
    <comment ref="A67" authorId="0" shapeId="0">
      <text>
        <t>股東權益 ÷ 總資產。逐格對帳富途 AXON 五期全中。</t>
      </text>
    </comment>
    <comment ref="A68" authorId="0" shapeId="0">
      <text>
        <t>有息負債 ÷ 總資產。有息負債含長期租賃負債、不含流動租賃負債 —— 這個範圍是對帳定出來的：AXON 不含租賃 32.30%、含長期租賃 33.01%、再含流動租賃 33.16%，富途顯示 33.01%。</t>
      </text>
    </comment>
    <comment ref="A69" authorId="0" shapeId="0">
      <text>
        <t>財務槓桿程度。判讀 ROE 時必看的配套指標。</t>
      </text>
    </comment>
    <comment ref="A70" authorId="0" shapeId="0">
      <text>
        <t>負值代表淨現金部位。這是併購能力與抗景氣衰退能力的直接量度。</t>
      </text>
    </comment>
    <comment ref="A71" authorId="0" shapeId="0">
      <text>
        <t>流動＋非流動的租賃義務。零售、航空、餐飲只看有息負債會低估真實槓桿。</t>
      </text>
    </comment>
    <comment ref="A72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73" authorId="0" shapeId="0">
      <text>
        <t>以現有獲利能力還清淨負債需幾年。超過 3–4 倍在多數產業被視為偏高，且是債務條款（covenant）常見的觸發門檻。</t>
      </text>
    </comment>
    <comment ref="A74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75" authorId="0" shapeId="0">
      <text>
        <t>營業利益是利息費用的幾倍。低於 2 進入警戒，低於 1 代表本業獲利無法支應利息。升息循環中此指標的惡化速度最能反映脆弱度。</t>
      </text>
    </comment>
    <comment ref="A77" authorId="0" shapeId="0">
      <text>
        <t>扣除維持營運所需投資後真正可自由分配的現金。這是最難被會計手法修飾的數字，也是估值的最終基礎。</t>
      </text>
    </comment>
    <comment ref="A78" authorId="0" shapeId="0">
      <text>
        <t>與 fcf_margin_ttm 同義，另立 id 是為了讓「水準分」與「年變化」在設定檔裡分得開。　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79" authorId="0" shapeId="0">
      <text>
        <t>每一元營收轉換成自由現金的比例。與淨利率長期背離，是財報品質的紅旗。</t>
      </text>
    </comment>
    <comment ref="A80" authorId="0" shapeId="0">
      <text>
        <t>滾動四季自由現金流 ÷ 滾動四季淨利。逐格對帳富途 AXON 五期全中。 淨利為負時這個比值沒有意義（會是漂亮的負數）。</t>
      </text>
    </comment>
    <comment ref="A81" authorId="0" shapeId="0">
      <text>
        <t>滾動四季的營運現金流除以滾動四季淨利。低於 1 代表帳上的獲利沒有變成現金，差額通常卡在應收、存貨或其他營運資金。用四季合計而不是單季，是因為單季的比值會被期末的一收一放主導，看起來像轉折其實只是時點。淨利為負時比值沒有意義，會作廢成 n/a。</t>
      </text>
    </comment>
    <comment ref="A82" authorId="0" shapeId="0">
      <text>
        <t>盈餘品質的核心檢驗。健康公司長期應大於 1（因為折舊加回）。持續小於 1 代表帳上賺錢但現金沒進來——應收帳款或存貨在膨脹，這是最重要的一個舞弊偵測指標。</t>
      </text>
    </comment>
    <comment ref="A83" authorId="0" shapeId="0">
      <text>
        <t>維持與擴張營運所需的再投資比例。持續攀升代表產業轉向資本密集，或公司正在押注新產能。</t>
      </text>
    </comment>
    <comment ref="A85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86" authorId="0" shapeId="0">
      <text>
        <t>以股權支付的薪酬規模。它不影響現金流但實質稀釋股東，科技業常高達營收 10–20%。用 non-GAAP 獲利評價時，若把 SBC 加回卻忽略稀釋，會系統性高估價值。</t>
      </text>
    </comment>
    <comment ref="A87" authorId="0" shapeId="0">
      <text>
        <t>流通股數的年變動。正值代表稀釋，負值代表買回。與 SBC 並看，才知道買回是真回饋股東，還是只在抵銷員工配股。</t>
      </text>
    </comment>
    <comment ref="A88" authorId="0" shapeId="0">
      <text>
        <t>以買回加股利形式回饋股東的現金總額。除以 FCF 即為回饋率，超過 100% 代表動用現金存量或舉債支應，不可持續。</t>
      </text>
    </comment>
    <comment ref="A90" authorId="0" shapeId="0">
      <text>
        <t>滾動四季研發費用 ÷ 滾動四季營收。逐格對帳富途 AXON 五期全中。</t>
      </text>
    </comment>
    <comment ref="A91" authorId="0" shapeId="0">
      <text>
        <t>投入創新的強度。同業橫向比較才有意義，且須與毛利率趨勢對照——高研發若換不到毛利率擴張，代表投入未轉化為競爭優勢。</t>
      </text>
    </comment>
    <comment ref="A92" authorId="0" shapeId="0">
      <text>
        <t>滾動四季銷管費用 ÷ 滾動四季營收。滾動四季。單季年化會把季節性讀成體質變化；外部網站（富途等）的同名欄位也都是滾動四季。</t>
      </text>
    </comment>
    <comment ref="A93" authorId="0" shapeId="0">
      <text>
        <t>營收擴張時此比率應下降，代表規模經濟。若隨營收同步上升，代表成長是靠燒錢買來的。</t>
      </text>
    </comment>
    <comment ref="A95" authorId="0" shapeId="0">
      <text>
        <t>每股營收。乘以股價倒數即 P/S。與 TradingView 的 Revenue per share 對應。</t>
      </text>
    </comment>
    <comment ref="A96" authorId="0" shapeId="0">
      <text>
        <t>每股帳面淨值（股東權益÷股數）。股價÷每股淨值即 P/B。</t>
      </text>
    </comment>
    <comment ref="A97" authorId="0" shapeId="0">
      <text>
        <t>每股現金及短期投資。TradingView 的 Cash per share 採此定義（含短期投資），非純現金。</t>
      </text>
    </comment>
    <comment ref="A98" authorId="0" shapeId="0">
      <text>
        <t>每股自由現金流。負值代表仍在燒錢。</t>
      </text>
    </comment>
    <comment ref="A99" authorId="0" shapeId="0">
      <text>
        <t>每股營運活動現金流。</t>
      </text>
    </comment>
    <comment ref="A101" authorId="0" shapeId="0">
      <text>
        <t>本期毛利率減去去年同期毛利率，單位是百分點。毛利率往上通常代表產品組合往高毛利那端移動，或是成本端談判力變強；往下而營收還在成長，要當心是靠降價換來的量。變化量比水準值更早反映轉折——水準值高的公司也可能正在惡化。</t>
      </text>
    </comment>
    <comment ref="A102" authorId="0" shapeId="0">
      <text>
        <t>營業槓桿是否發動的直接證據：營收成長時費用沒有等比例跟上，營業利益率就會擴張。這裡用利潤率的差而不是「營業利益成長率減營收成長率」，因為基期營業利益為負或接近零時，成長率會失真。</t>
      </text>
    </comment>
    <comment ref="A103" authorId="0" shapeId="0">
      <text>
        <t>營業費用年增率減營收年增率。負值＝費用長得比營收慢，是營業槓桿的來源；正值＝費用長得比營收快，要分辨是在投資（研發、通路擴張）還是失控。營業費用合計沒申報時以「毛利 − 營業利益」補（恆等式，不是估計）。</t>
      </text>
    </comment>
    <comment ref="A104" authorId="0" shapeId="0">
      <text>
        <t>應收帳款年增率減營收年增率。持續正值代表帳上營收收不回現金——可能是放寬授信、也可能是把貨塞給通路。單期正值意義不大（大單集中在期末就會這樣），要看連續幾期。</t>
      </text>
    </comment>
    <comment ref="A105" authorId="0" shapeId="0">
      <text>
        <t>應收帳款週轉天數與去年同期的差，單位是天。與應收成長差互為印證：兩個一起惡化才是訊號，只有其中一個動多半是期末時點造成的。</t>
      </text>
    </comment>
    <comment ref="A106" authorId="0" shapeId="0">
      <text>
        <t>存貨年增率減營收年增率。正值不必然是壞事：供給吃緊時公司會先囤原料與在製品，那種情況下營運現金流仍然健康。危險的是成品堆積而營收放緩。本站只用 companyfacts，不拆原料／在製／成品（那需要另一層科目），所以這一格只回答「有沒有堆」，不回答「堆的是什麼」。</t>
      </text>
    </comment>
    <comment ref="A107" authorId="0" shapeId="0">
      <text>
        <t>存貨週轉天數與去年同期的差，單位是天。天數拉長代表賣得比進得慢。</t>
      </text>
    </comment>
    <comment ref="A108" authorId="0" shapeId="0">
      <text>
        <t>自由現金流利潤率與去年同期的差，單位是百分點。獲利往上但這一格往下，代表利潤沒有變成現金，差額通常卡在應收、存貨或資本支出。</t>
      </text>
    </comment>
    <comment ref="A109" authorId="0" shapeId="0">
      <text>
        <t>合約負債（遞延收入）是客戶已經付錢、公司還沒認列的營收，屬於已經到手的未來營收。它領先營收——這一格轉向通常比損益表早一到兩季。</t>
      </text>
    </comment>
    <comment ref="A110" authorId="0" shapeId="0">
      <text>
        <t>商譽佔總資產的比重。比重高代表成長有相當部分是買來的，減損風險也集中在這裡。這是水準值不是轉折值，放在這一頁是因為判讀前面幾格時需要它當背景。</t>
      </text>
    </comment>
    <comment ref="A111" authorId="0" shapeId="0">
      <text>
        <t>股東權益的年增率。真正的價值創造最後會沉澱在這裡；大量回購的公司這一格會被壓低甚至為負，那不是惡化，要跟股東回饋總額一起看。</t>
      </text>
    </comment>
    <comment ref="A112" authorId="0" shapeId="0">
      <text>
        <t>滾動四季的（營運現金流 − 資本支出）÷ 營收。</t>
      </text>
    </comment>
    <comment ref="A113" authorId="0" shapeId="0">
      <text>
        <t>滾動四季自由現金流利潤率與去年同期的差，單位是百分點。獲利往上但這一格往下，代表利潤沒有變成現金，差額通常卡在應收、存貨或資本支出。</t>
      </text>
    </comment>
    <comment ref="A114" authorId="0" shapeId="0">
      <text>
        <t>本期年增率減去上一期年增率，單位是百分點。回答「成長在加速還是在減速」——營收還在成長但加速度轉負，通常比營收本身轉負早一到兩季。年度發行人（20-F）一欄＝一整年，這一格比的是相鄰兩年的年增率差。</t>
      </text>
    </comment>
    <comment ref="A115" authorId="0" shapeId="0">
      <text>
        <t>存貨總額扣掉成品的部分（原料＋在製品＋其他）。也用來判斷公司到底有沒有拆分存貨層級：等於 0 代表整筆存貨都標成「成品」，此時「成品佔存貨比」恆為 1、年變化恆為 0，不具資訊。</t>
      </text>
    </comment>
    <comment ref="A116" authorId="0" shapeId="0">
      <text>
        <t>成品佔存貨總額的比重。堆的是什麼比堆了多少重要：成品佔比上升＋營收放緩＝賣不掉；原料與在製品增加則多半是供給吃緊時的備料。</t>
      </text>
    </comment>
    <comment ref="A117" authorId="0" shapeId="0">
      <text>
        <t>成品佔存貨比重與去年同期的差，單位是百分點。與存貨成長差一起看：存貨總額增加且成品佔比同時上升，才是需求端的問題。</t>
      </text>
    </comment>
    <comment ref="A118" authorId="0" shapeId="0">
      <text>
        <t>預付費用及其他流動資產相當於多少比例的**年化**營收。上升代表公司提前把錢押在未來的產能或原料上。分母年化是為了讓 10-Q 公司（一欄一季）與 20-F 外國發行人（一欄一年）這一列可比 —— 不年化的話同一個數字在兩種公司身上差四倍。</t>
      </text>
    </comment>
    <comment ref="A119" authorId="0" shapeId="0">
      <text>
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</text>
    </comment>
    <comment ref="A120" authorId="0" shapeId="0">
      <text>
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</text>
    </comment>
    <comment ref="A121" authorId="0" shapeId="0">
      <text>
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</text>
    </comment>
    <comment ref="A122" authorId="0" shapeId="0">
      <text>
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</text>
    </comment>
    <comment ref="A123" authorId="0" shapeId="0">
      <text>
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</text>
    </comment>
    <comment ref="A124" authorId="0" shapeId="0">
      <text>
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</text>
    </comment>
    <comment ref="A125" authorId="0" shapeId="0">
      <text>
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</text>
    </comment>
  </commentList>
</comments>
</file>

<file path=xl/comments/comment2.xml><?xml version="1.0" encoding="utf-8"?>
<comments xmlns="http://schemas.openxmlformats.org/spreadsheetml/2006/main">
  <authors>
    <author>BamHI</author>
  </authors>
  <commentList>
    <comment ref="C1" authorId="0" shapeId="0">
      <text>
        <t>期末日 2022-12-31
年度（12 個月）</t>
      </text>
    </comment>
    <comment ref="D1" authorId="0" shapeId="0">
      <text>
        <t>期末日 2023-12-31
年度（12 個月）</t>
      </text>
    </comment>
    <comment ref="E1" authorId="0" shapeId="0">
      <text>
        <t>期末日 2024-12-31
年度（12 個月）</t>
      </text>
    </comment>
    <comment ref="F1" authorId="0" shapeId="0">
      <text>
        <t>期末日 2025-12-31
年度（12 個月）</t>
      </text>
    </comment>
    <comment ref="G1" authorId="0" shapeId="0">
      <text>
        <t>期末日 2024-06-30
單季（3 個月，非累計）</t>
      </text>
    </comment>
    <comment ref="H1" authorId="0" shapeId="0">
      <text>
        <t>期末日 2024-09-30
單季（3 個月，非累計）</t>
      </text>
    </comment>
    <comment ref="I1" authorId="0" shapeId="0">
      <text>
        <t>期末日 2025-03-31
單季（3 個月，非累計）</t>
      </text>
    </comment>
    <comment ref="J1" authorId="0" shapeId="0">
      <text>
        <t>期末日 2025-06-30
單季（3 個月，非累計）</t>
      </text>
    </comment>
    <comment ref="K1" authorId="0" shapeId="0">
      <text>
        <t>期末日 2025-09-30
單季（3 個月，非累計）</t>
      </text>
    </comment>
    <comment ref="L1" authorId="0" shapeId="0">
      <text>
        <t>期末日 2026-03-31
單季（3 個月，非累計）</t>
      </text>
    </comment>
    <comment ref="M1" authorId="0" shapeId="0">
      <text>
        <t>期末日 2026-06-30
單季（3 個月，非累計）</t>
      </text>
    </comment>
  </commentList>
</comments>
</file>

<file path=xl/comments/comment3.xml><?xml version="1.0" encoding="utf-8"?>
<comments xmlns="http://schemas.openxmlformats.org/spreadsheetml/2006/main">
  <authors>
    <author>BamHI</author>
  </authors>
  <commentList>
    <comment ref="G1" authorId="0" shapeId="0">
      <text>
        <t>原始申報日＝該期首次申報；取值來源申報日＝實際取值的那份（可能是後續重編，取 filed 最新）。兩者不同代表該數字曾被重編。</t>
      </text>
    </comment>
    <comment ref="H1" authorId="0" shapeId="0">
      <text>
        <t>原始申報日＝該期首次申報；取值來源申報日＝實際取值的那份（可能是後續重編，取 filed 最新）。兩者不同代表該數字曾被重編。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chart" Target="/xl/charts/chart3.xml" Id="rId3" /><Relationship Type="http://schemas.openxmlformats.org/officeDocument/2006/relationships/chart" Target="/xl/charts/chart4.xml" Id="rId4" /><Relationship Type="http://schemas.openxmlformats.org/officeDocument/2006/relationships/chart" Target="/xl/charts/chart5.xml" Id="rId5" /><Relationship Type="http://schemas.openxmlformats.org/officeDocument/2006/relationships/chart" Target="/xl/charts/chart6.xml" Id="rId6" /><Relationship Type="http://schemas.openxmlformats.org/officeDocument/2006/relationships/chart" Target="/xl/charts/chart7.xml" Id="rId7" /><Relationship Type="http://schemas.openxmlformats.org/officeDocument/2006/relationships/chart" Target="/xl/charts/chart8.xml" Id="rId8" /><Relationship Type="http://schemas.openxmlformats.org/officeDocument/2006/relationships/chart" Target="/xl/charts/chart9.xml" Id="rId9" /><Relationship Type="http://schemas.openxmlformats.org/officeDocument/2006/relationships/chart" Target="/xl/charts/chart10.xml" Id="rId10" /><Relationship Type="http://schemas.openxmlformats.org/officeDocument/2006/relationships/chart" Target="/xl/charts/chart11.xml" Id="rId11" /><Relationship Type="http://schemas.openxmlformats.org/officeDocument/2006/relationships/chart" Target="/xl/charts/chart12.xml" Id="rId12" /><Relationship Type="http://schemas.openxmlformats.org/officeDocument/2006/relationships/chart" Target="/xl/charts/chart13.xml" Id="rId13" /><Relationship Type="http://schemas.openxmlformats.org/officeDocument/2006/relationships/chart" Target="/xl/charts/chart14.xml" Id="rId14" /><Relationship Type="http://schemas.openxmlformats.org/officeDocument/2006/relationships/chart" Target="/xl/charts/chart15.xml" Id="rId15" /><Relationship Type="http://schemas.openxmlformats.org/officeDocument/2006/relationships/chart" Target="/xl/charts/chart16.xml" Id="rId16" /><Relationship Type="http://schemas.openxmlformats.org/officeDocument/2006/relationships/chart" Target="/xl/charts/chart17.xml" Id="rId17" /><Relationship Type="http://schemas.openxmlformats.org/officeDocument/2006/relationships/chart" Target="/xl/charts/chart18.xml" Id="rId18" /><Relationship Type="http://schemas.openxmlformats.org/officeDocument/2006/relationships/chart" Target="/xl/charts/chart19.xml" Id="rId19" /><Relationship Type="http://schemas.openxmlformats.org/officeDocument/2006/relationships/chart" Target="/xl/charts/chart20.xml" Id="rId20" /><Relationship Type="http://schemas.openxmlformats.org/officeDocument/2006/relationships/chart" Target="/xl/charts/chart21.xml" Id="rId21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22.xml" Id="rId1" /><Relationship Type="http://schemas.openxmlformats.org/officeDocument/2006/relationships/chart" Target="/xl/charts/chart23.xml" Id="rId2" /><Relationship Type="http://schemas.openxmlformats.org/officeDocument/2006/relationships/chart" Target="/xl/charts/chart24.xml" Id="rId3" /><Relationship Type="http://schemas.openxmlformats.org/officeDocument/2006/relationships/chart" Target="/xl/charts/chart25.xml" Id="rId4" /><Relationship Type="http://schemas.openxmlformats.org/officeDocument/2006/relationships/chart" Target="/xl/charts/chart26.xml" Id="rId5" /><Relationship Type="http://schemas.openxmlformats.org/officeDocument/2006/relationships/chart" Target="/xl/charts/chart27.xml" Id="rId6" /><Relationship Type="http://schemas.openxmlformats.org/officeDocument/2006/relationships/chart" Target="/xl/charts/chart28.xml" Id="rId7" /><Relationship Type="http://schemas.openxmlformats.org/officeDocument/2006/relationships/chart" Target="/xl/charts/chart29.xml" Id="rId8" /><Relationship Type="http://schemas.openxmlformats.org/officeDocument/2006/relationships/chart" Target="/xl/charts/chart30.xml" Id="rId9" /><Relationship Type="http://schemas.openxmlformats.org/officeDocument/2006/relationships/chart" Target="/xl/charts/chart31.xml" Id="rId10" /><Relationship Type="http://schemas.openxmlformats.org/officeDocument/2006/relationships/chart" Target="/xl/charts/chart32.xml" Id="rId11" /><Relationship Type="http://schemas.openxmlformats.org/officeDocument/2006/relationships/chart" Target="/xl/charts/chart33.xml" Id="rId12" /><Relationship Type="http://schemas.openxmlformats.org/officeDocument/2006/relationships/chart" Target="/xl/charts/chart34.xml" Id="rId13" /><Relationship Type="http://schemas.openxmlformats.org/officeDocument/2006/relationships/chart" Target="/xl/charts/chart35.xml" Id="rId14" /><Relationship Type="http://schemas.openxmlformats.org/officeDocument/2006/relationships/chart" Target="/xl/charts/chart36.xml" Id="rId15" /><Relationship Type="http://schemas.openxmlformats.org/officeDocument/2006/relationships/chart" Target="/xl/charts/chart37.xml" Id="rId16" /><Relationship Type="http://schemas.openxmlformats.org/officeDocument/2006/relationships/chart" Target="/xl/charts/chart38.xml" Id="rId17" /><Relationship Type="http://schemas.openxmlformats.org/officeDocument/2006/relationships/chart" Target="/xl/charts/chart39.xml" Id="rId18" /><Relationship Type="http://schemas.openxmlformats.org/officeDocument/2006/relationships/chart" Target="/xl/charts/chart40.xml" Id="rId19" /><Relationship Type="http://schemas.openxmlformats.org/officeDocument/2006/relationships/chart" Target="/xl/charts/chart41.xml" Id="rId20" /><Relationship Type="http://schemas.openxmlformats.org/officeDocument/2006/relationships/chart" Target="/xl/charts/chart42.xml" Id="rId21" /><Relationship Type="http://schemas.openxmlformats.org/officeDocument/2006/relationships/chart" Target="/xl/charts/chart43.xml" Id="rId22" /><Relationship Type="http://schemas.openxmlformats.org/officeDocument/2006/relationships/chart" Target="/xl/charts/chart44.xml" Id="rId23" /><Relationship Type="http://schemas.openxmlformats.org/officeDocument/2006/relationships/chart" Target="/xl/charts/chart45.xml" Id="rId24" /><Relationship Type="http://schemas.openxmlformats.org/officeDocument/2006/relationships/chart" Target="/xl/charts/chart46.xml" Id="rId25" /><Relationship Type="http://schemas.openxmlformats.org/officeDocument/2006/relationships/chart" Target="/xl/charts/chart47.xml" Id="rId26" /><Relationship Type="http://schemas.openxmlformats.org/officeDocument/2006/relationships/chart" Target="/xl/charts/chart48.xml" Id="rId27" /><Relationship Type="http://schemas.openxmlformats.org/officeDocument/2006/relationships/chart" Target="/xl/charts/chart49.xml" Id="rId28" /></Relationships>
</file>

<file path=xl/drawings/_rels/drawing3.xml.rels><Relationships xmlns="http://schemas.openxmlformats.org/package/2006/relationships"><Relationship Type="http://schemas.openxmlformats.org/officeDocument/2006/relationships/chart" Target="/xl/charts/chart50.xml" Id="rId1" /><Relationship Type="http://schemas.openxmlformats.org/officeDocument/2006/relationships/chart" Target="/xl/charts/chart51.xml" Id="rId2" /><Relationship Type="http://schemas.openxmlformats.org/officeDocument/2006/relationships/chart" Target="/xl/charts/chart52.xml" Id="rId3" /><Relationship Type="http://schemas.openxmlformats.org/officeDocument/2006/relationships/chart" Target="/xl/charts/chart53.xml" Id="rId4" /><Relationship Type="http://schemas.openxmlformats.org/officeDocument/2006/relationships/chart" Target="/xl/charts/chart54.xml" Id="rId5" /><Relationship Type="http://schemas.openxmlformats.org/officeDocument/2006/relationships/chart" Target="/xl/charts/chart55.xml" Id="rId6" /><Relationship Type="http://schemas.openxmlformats.org/officeDocument/2006/relationships/chart" Target="/xl/charts/chart56.xml" Id="rId7" /><Relationship Type="http://schemas.openxmlformats.org/officeDocument/2006/relationships/chart" Target="/xl/charts/chart57.xml" Id="rId8" /><Relationship Type="http://schemas.openxmlformats.org/officeDocument/2006/relationships/chart" Target="/xl/charts/chart58.xml" Id="rId9" /><Relationship Type="http://schemas.openxmlformats.org/officeDocument/2006/relationships/chart" Target="/xl/charts/chart59.xml" Id="rId10" /><Relationship Type="http://schemas.openxmlformats.org/officeDocument/2006/relationships/chart" Target="/xl/charts/chart60.xml" Id="rId11" /><Relationship Type="http://schemas.openxmlformats.org/officeDocument/2006/relationships/chart" Target="/xl/charts/chart61.xml" Id="rId12" /><Relationship Type="http://schemas.openxmlformats.org/officeDocument/2006/relationships/chart" Target="/xl/charts/chart62.xml" Id="rId13" /></Relationships>
</file>

<file path=xl/drawings/_rels/drawing4.xml.rels><Relationships xmlns="http://schemas.openxmlformats.org/package/2006/relationships"><Relationship Type="http://schemas.openxmlformats.org/officeDocument/2006/relationships/chart" Target="/xl/charts/chart63.xml" Id="rId1" /><Relationship Type="http://schemas.openxmlformats.org/officeDocument/2006/relationships/chart" Target="/xl/charts/chart64.xml" Id="rId2" /><Relationship Type="http://schemas.openxmlformats.org/officeDocument/2006/relationships/chart" Target="/xl/charts/chart65.xml" Id="rId3" /><Relationship Type="http://schemas.openxmlformats.org/officeDocument/2006/relationships/chart" Target="/xl/charts/chart66.xml" Id="rId4" /><Relationship Type="http://schemas.openxmlformats.org/officeDocument/2006/relationships/chart" Target="/xl/charts/chart67.xml" Id="rId5" /><Relationship Type="http://schemas.openxmlformats.org/officeDocument/2006/relationships/chart" Target="/xl/charts/chart68.xml" Id="rId6" /><Relationship Type="http://schemas.openxmlformats.org/officeDocument/2006/relationships/chart" Target="/xl/charts/chart69.xml" Id="rId7" /><Relationship Type="http://schemas.openxmlformats.org/officeDocument/2006/relationships/chart" Target="/xl/charts/chart70.xml" Id="rId8" /><Relationship Type="http://schemas.openxmlformats.org/officeDocument/2006/relationships/chart" Target="/xl/charts/chart71.xml" Id="rId9" /><Relationship Type="http://schemas.openxmlformats.org/officeDocument/2006/relationships/chart" Target="/xl/charts/chart72.xml" Id="rId10" /><Relationship Type="http://schemas.openxmlformats.org/officeDocument/2006/relationships/chart" Target="/xl/charts/chart73.xml" Id="rId11" /><Relationship Type="http://schemas.openxmlformats.org/officeDocument/2006/relationships/chart" Target="/xl/charts/chart74.xml" Id="rId12" /><Relationship Type="http://schemas.openxmlformats.org/officeDocument/2006/relationships/chart" Target="/xl/charts/chart75.xml" Id="rId13" /><Relationship Type="http://schemas.openxmlformats.org/officeDocument/2006/relationships/chart" Target="/xl/charts/chart76.xml" Id="rId14" /><Relationship Type="http://schemas.openxmlformats.org/officeDocument/2006/relationships/chart" Target="/xl/charts/chart77.xml" Id="rId15" /><Relationship Type="http://schemas.openxmlformats.org/officeDocument/2006/relationships/chart" Target="/xl/charts/chart78.xml" Id="rId16" /><Relationship Type="http://schemas.openxmlformats.org/officeDocument/2006/relationships/chart" Target="/xl/charts/chart79.xml" Id="rId17" /><Relationship Type="http://schemas.openxmlformats.org/officeDocument/2006/relationships/chart" Target="/xl/charts/chart80.xml" Id="rId18" /><Relationship Type="http://schemas.openxmlformats.org/officeDocument/2006/relationships/chart" Target="/xl/charts/chart81.xml" Id="rId19" /><Relationship Type="http://schemas.openxmlformats.org/officeDocument/2006/relationships/chart" Target="/xl/charts/chart82.xml" Id="rId20" /><Relationship Type="http://schemas.openxmlformats.org/officeDocument/2006/relationships/chart" Target="/xl/charts/chart83.xml" Id="rId21" /><Relationship Type="http://schemas.openxmlformats.org/officeDocument/2006/relationships/chart" Target="/xl/charts/chart84.xml" Id="rId22" /><Relationship Type="http://schemas.openxmlformats.org/officeDocument/2006/relationships/chart" Target="/xl/charts/chart85.xml" Id="rId23" /><Relationship Type="http://schemas.openxmlformats.org/officeDocument/2006/relationships/chart" Target="/xl/charts/chart86.xml" Id="rId24" /><Relationship Type="http://schemas.openxmlformats.org/officeDocument/2006/relationships/chart" Target="/xl/charts/chart87.xml" Id="rId25" /><Relationship Type="http://schemas.openxmlformats.org/officeDocument/2006/relationships/chart" Target="/xl/charts/chart88.xml" Id="rId26" /><Relationship Type="http://schemas.openxmlformats.org/officeDocument/2006/relationships/chart" Target="/xl/charts/chart89.xml" Id="rId27" /><Relationship Type="http://schemas.openxmlformats.org/officeDocument/2006/relationships/chart" Target="/xl/charts/chart90.xml" Id="rId28" /><Relationship Type="http://schemas.openxmlformats.org/officeDocument/2006/relationships/chart" Target="/xl/charts/chart91.xml" Id="rId29" /><Relationship Type="http://schemas.openxmlformats.org/officeDocument/2006/relationships/chart" Target="/xl/charts/chart92.xml" Id="rId30" /><Relationship Type="http://schemas.openxmlformats.org/officeDocument/2006/relationships/chart" Target="/xl/charts/chart93.xml" Id="rId31" /><Relationship Type="http://schemas.openxmlformats.org/officeDocument/2006/relationships/chart" Target="/xl/charts/chart94.xml" Id="rId32" /><Relationship Type="http://schemas.openxmlformats.org/officeDocument/2006/relationships/chart" Target="/xl/charts/chart95.xml" Id="rId33" /><Relationship Type="http://schemas.openxmlformats.org/officeDocument/2006/relationships/chart" Target="/xl/charts/chart96.xml" Id="rId34" /><Relationship Type="http://schemas.openxmlformats.org/officeDocument/2006/relationships/chart" Target="/xl/charts/chart97.xml" Id="rId35" /><Relationship Type="http://schemas.openxmlformats.org/officeDocument/2006/relationships/chart" Target="/xl/charts/chart98.xml" Id="rId36" /><Relationship Type="http://schemas.openxmlformats.org/officeDocument/2006/relationships/chart" Target="/xl/charts/chart99.xml" Id="rId37" /><Relationship Type="http://schemas.openxmlformats.org/officeDocument/2006/relationships/chart" Target="/xl/charts/chart100.xml" Id="rId38" /><Relationship Type="http://schemas.openxmlformats.org/officeDocument/2006/relationships/chart" Target="/xl/charts/chart101.xml" Id="rId39" /><Relationship Type="http://schemas.openxmlformats.org/officeDocument/2006/relationships/chart" Target="/xl/charts/chart102.xml" Id="rId40" /><Relationship Type="http://schemas.openxmlformats.org/officeDocument/2006/relationships/chart" Target="/xl/charts/chart103.xml" Id="rId41" /><Relationship Type="http://schemas.openxmlformats.org/officeDocument/2006/relationships/chart" Target="/xl/charts/chart104.xml" Id="rId42" /><Relationship Type="http://schemas.openxmlformats.org/officeDocument/2006/relationships/chart" Target="/xl/charts/chart105.xml" Id="rId43" /><Relationship Type="http://schemas.openxmlformats.org/officeDocument/2006/relationships/chart" Target="/xl/charts/chart106.xml" Id="rId44" /><Relationship Type="http://schemas.openxmlformats.org/officeDocument/2006/relationships/chart" Target="/xl/charts/chart107.xml" Id="rId45" /><Relationship Type="http://schemas.openxmlformats.org/officeDocument/2006/relationships/chart" Target="/xl/charts/chart108.xml" Id="rId46" /><Relationship Type="http://schemas.openxmlformats.org/officeDocument/2006/relationships/chart" Target="/xl/charts/chart109.xml" Id="rId47" /><Relationship Type="http://schemas.openxmlformats.org/officeDocument/2006/relationships/chart" Target="/xl/charts/chart110.xml" Id="rId48" /><Relationship Type="http://schemas.openxmlformats.org/officeDocument/2006/relationships/chart" Target="/xl/charts/chart111.xml" Id="rId49" /><Relationship Type="http://schemas.openxmlformats.org/officeDocument/2006/relationships/chart" Target="/xl/charts/chart112.xml" Id="rId50" /><Relationship Type="http://schemas.openxmlformats.org/officeDocument/2006/relationships/chart" Target="/xl/charts/chart113.xml" Id="rId51" /><Relationship Type="http://schemas.openxmlformats.org/officeDocument/2006/relationships/chart" Target="/xl/charts/chart114.xml" Id="rId52" /><Relationship Type="http://schemas.openxmlformats.org/officeDocument/2006/relationships/chart" Target="/xl/charts/chart115.xml" Id="rId53" /><Relationship Type="http://schemas.openxmlformats.org/officeDocument/2006/relationships/chart" Target="/xl/charts/chart116.xml" Id="rId54" /><Relationship Type="http://schemas.openxmlformats.org/officeDocument/2006/relationships/chart" Target="/xl/charts/chart117.xml" Id="rId55" /><Relationship Type="http://schemas.openxmlformats.org/officeDocument/2006/relationships/chart" Target="/xl/charts/chart118.xml" Id="rId56" /><Relationship Type="http://schemas.openxmlformats.org/officeDocument/2006/relationships/chart" Target="/xl/charts/chart119.xml" Id="rId57" /><Relationship Type="http://schemas.openxmlformats.org/officeDocument/2006/relationships/chart" Target="/xl/charts/chart120.xml" Id="rId58" /><Relationship Type="http://schemas.openxmlformats.org/officeDocument/2006/relationships/chart" Target="/xl/charts/chart121.xml" Id="rId59" /><Relationship Type="http://schemas.openxmlformats.org/officeDocument/2006/relationships/chart" Target="/xl/charts/chart122.xml" Id="rId60" /><Relationship Type="http://schemas.openxmlformats.org/officeDocument/2006/relationships/chart" Target="/xl/charts/chart123.xml" Id="rId61" /><Relationship Type="http://schemas.openxmlformats.org/officeDocument/2006/relationships/chart" Target="/xl/charts/chart124.xml" Id="rId62" /><Relationship Type="http://schemas.openxmlformats.org/officeDocument/2006/relationships/chart" Target="/xl/charts/chart125.xml" Id="rId63" /><Relationship Type="http://schemas.openxmlformats.org/officeDocument/2006/relationships/chart" Target="/xl/charts/chart126.xml" Id="rId64" /><Relationship Type="http://schemas.openxmlformats.org/officeDocument/2006/relationships/chart" Target="/xl/charts/chart127.xml" Id="rId65" /><Relationship Type="http://schemas.openxmlformats.org/officeDocument/2006/relationships/chart" Target="/xl/charts/chart128.xml" Id="rId66" /><Relationship Type="http://schemas.openxmlformats.org/officeDocument/2006/relationships/chart" Target="/xl/charts/chart129.xml" Id="rId67" /><Relationship Type="http://schemas.openxmlformats.org/officeDocument/2006/relationships/chart" Target="/xl/charts/chart130.xml" Id="rId68" /><Relationship Type="http://schemas.openxmlformats.org/officeDocument/2006/relationships/chart" Target="/xl/charts/chart131.xml" Id="rId69" /><Relationship Type="http://schemas.openxmlformats.org/officeDocument/2006/relationships/chart" Target="/xl/charts/chart132.xml" Id="rId70" /><Relationship Type="http://schemas.openxmlformats.org/officeDocument/2006/relationships/chart" Target="/xl/charts/chart133.xml" Id="rId71" /><Relationship Type="http://schemas.openxmlformats.org/officeDocument/2006/relationships/chart" Target="/xl/charts/chart134.xml" Id="rId72" /><Relationship Type="http://schemas.openxmlformats.org/officeDocument/2006/relationships/chart" Target="/xl/charts/chart135.xml" Id="rId73" /><Relationship Type="http://schemas.openxmlformats.org/officeDocument/2006/relationships/chart" Target="/xl/charts/chart136.xml" Id="rId74" /><Relationship Type="http://schemas.openxmlformats.org/officeDocument/2006/relationships/chart" Target="/xl/charts/chart137.xml" Id="rId75" /><Relationship Type="http://schemas.openxmlformats.org/officeDocument/2006/relationships/chart" Target="/xl/charts/chart138.xml" Id="rId76" /><Relationship Type="http://schemas.openxmlformats.org/officeDocument/2006/relationships/chart" Target="/xl/charts/chart139.xml" Id="rId77" /><Relationship Type="http://schemas.openxmlformats.org/officeDocument/2006/relationships/chart" Target="/xl/charts/chart140.xml" Id="rId78" /><Relationship Type="http://schemas.openxmlformats.org/officeDocument/2006/relationships/chart" Target="/xl/charts/chart141.xml" Id="rId79" /><Relationship Type="http://schemas.openxmlformats.org/officeDocument/2006/relationships/chart" Target="/xl/charts/chart142.xml" Id="rId80" /><Relationship Type="http://schemas.openxmlformats.org/officeDocument/2006/relationships/chart" Target="/xl/charts/chart143.xml" Id="rId81" /><Relationship Type="http://schemas.openxmlformats.org/officeDocument/2006/relationships/chart" Target="/xl/charts/chart144.xml" Id="rId82" /><Relationship Type="http://schemas.openxmlformats.org/officeDocument/2006/relationships/chart" Target="/xl/charts/chart145.xml" Id="rId83" /><Relationship Type="http://schemas.openxmlformats.org/officeDocument/2006/relationships/chart" Target="/xl/charts/chart146.xml" Id="rId84" /><Relationship Type="http://schemas.openxmlformats.org/officeDocument/2006/relationships/chart" Target="/xl/charts/chart147.xml" Id="rId85" /><Relationship Type="http://schemas.openxmlformats.org/officeDocument/2006/relationships/chart" Target="/xl/charts/chart148.xml" Id="rId86" /><Relationship Type="http://schemas.openxmlformats.org/officeDocument/2006/relationships/chart" Target="/xl/charts/chart149.xml" Id="rId87" /><Relationship Type="http://schemas.openxmlformats.org/officeDocument/2006/relationships/chart" Target="/xl/charts/chart150.xml" Id="rId88" /><Relationship Type="http://schemas.openxmlformats.org/officeDocument/2006/relationships/chart" Target="/xl/charts/chart151.xml" Id="rId89" /><Relationship Type="http://schemas.openxmlformats.org/officeDocument/2006/relationships/chart" Target="/xl/charts/chart152.xml" Id="rId90" /><Relationship Type="http://schemas.openxmlformats.org/officeDocument/2006/relationships/chart" Target="/xl/charts/chart153.xml" Id="rId91" /><Relationship Type="http://schemas.openxmlformats.org/officeDocument/2006/relationships/chart" Target="/xl/charts/chart154.xml" Id="rId92" /><Relationship Type="http://schemas.openxmlformats.org/officeDocument/2006/relationships/chart" Target="/xl/charts/chart155.xml" Id="rId93" /><Relationship Type="http://schemas.openxmlformats.org/officeDocument/2006/relationships/chart" Target="/xl/charts/chart156.xml" Id="rId94" /><Relationship Type="http://schemas.openxmlformats.org/officeDocument/2006/relationships/chart" Target="/xl/charts/chart157.xml" Id="rId95" /><Relationship Type="http://schemas.openxmlformats.org/officeDocument/2006/relationships/chart" Target="/xl/charts/chart158.xml" Id="rId96" /><Relationship Type="http://schemas.openxmlformats.org/officeDocument/2006/relationships/chart" Target="/xl/charts/chart159.xml" Id="rId97" /><Relationship Type="http://schemas.openxmlformats.org/officeDocument/2006/relationships/chart" Target="/xl/charts/chart160.xml" Id="rId98" /><Relationship Type="http://schemas.openxmlformats.org/officeDocument/2006/relationships/chart" Target="/xl/charts/chart161.xml" Id="rId99" /><Relationship Type="http://schemas.openxmlformats.org/officeDocument/2006/relationships/chart" Target="/xl/charts/chart162.xml" Id="rId100" /><Relationship Type="http://schemas.openxmlformats.org/officeDocument/2006/relationships/chart" Target="/xl/charts/chart163.xml" Id="rId101" /><Relationship Type="http://schemas.openxmlformats.org/officeDocument/2006/relationships/chart" Target="/xl/charts/chart164.xml" Id="rId102" /><Relationship Type="http://schemas.openxmlformats.org/officeDocument/2006/relationships/chart" Target="/xl/charts/chart165.xml" Id="rId103" /><Relationship Type="http://schemas.openxmlformats.org/officeDocument/2006/relationships/chart" Target="/xl/charts/chart166.xml" Id="rId104" /><Relationship Type="http://schemas.openxmlformats.org/officeDocument/2006/relationships/chart" Target="/xl/charts/chart167.xml" Id="rId105" /><Relationship Type="http://schemas.openxmlformats.org/officeDocument/2006/relationships/chart" Target="/xl/charts/chart168.xml" Id="rId106" /><Relationship Type="http://schemas.openxmlformats.org/officeDocument/2006/relationships/chart" Target="/xl/charts/chart169.xml" Id="rId107" /><Relationship Type="http://schemas.openxmlformats.org/officeDocument/2006/relationships/chart" Target="/xl/charts/chart170.xml" Id="rId108" /><Relationship Type="http://schemas.openxmlformats.org/officeDocument/2006/relationships/chart" Target="/xl/charts/chart171.xml" Id="rId109" /><Relationship Type="http://schemas.openxmlformats.org/officeDocument/2006/relationships/chart" Target="/xl/charts/chart172.xml" Id="rId110" /><Relationship Type="http://schemas.openxmlformats.org/officeDocument/2006/relationships/chart" Target="/xl/charts/chart173.xml" Id="rId111" /><Relationship Type="http://schemas.openxmlformats.org/officeDocument/2006/relationships/chart" Target="/xl/charts/chart174.xml" Id="rId112" /><Relationship Type="http://schemas.openxmlformats.org/officeDocument/2006/relationships/chart" Target="/xl/charts/chart175.xml" Id="rId113" /><Relationship Type="http://schemas.openxmlformats.org/officeDocument/2006/relationships/chart" Target="/xl/charts/chart176.xml" Id="rId114" /><Relationship Type="http://schemas.openxmlformats.org/officeDocument/2006/relationships/chart" Target="/xl/charts/chart177.xml" Id="rId115" /><Relationship Type="http://schemas.openxmlformats.org/officeDocument/2006/relationships/chart" Target="/xl/charts/chart178.xml" Id="rId116" /><Relationship Type="http://schemas.openxmlformats.org/officeDocument/2006/relationships/chart" Target="/xl/charts/chart179.xml" Id="rId117" /><Relationship Type="http://schemas.openxmlformats.org/officeDocument/2006/relationships/chart" Target="/xl/charts/chart180.xml" Id="rId118" /></Relationships>
</file>

<file path=xl/drawings/_rels/drawing5.xml.rels><Relationships xmlns="http://schemas.openxmlformats.org/package/2006/relationships"><Relationship Type="http://schemas.openxmlformats.org/officeDocument/2006/relationships/chart" Target="/xl/charts/chart181.xml" Id="rId1" /><Relationship Type="http://schemas.openxmlformats.org/officeDocument/2006/relationships/chart" Target="/xl/charts/chart182.xml" Id="rId2" /><Relationship Type="http://schemas.openxmlformats.org/officeDocument/2006/relationships/chart" Target="/xl/charts/chart183.xml" Id="rId3" /><Relationship Type="http://schemas.openxmlformats.org/officeDocument/2006/relationships/chart" Target="/xl/charts/chart184.xml" Id="rId4" /><Relationship Type="http://schemas.openxmlformats.org/officeDocument/2006/relationships/chart" Target="/xl/charts/chart185.xml" Id="rId5" /></Relationships>
</file>

<file path=xl/drawings/_rels/drawing6.xml.rels><Relationships xmlns="http://schemas.openxmlformats.org/package/2006/relationships"><Relationship Type="http://schemas.openxmlformats.org/officeDocument/2006/relationships/chart" Target="/xl/charts/chart186.xml" Id="rId1" /></Relationships>
</file>

<file path=xl/drawings/_rels/drawing7.xml.rels><Relationships xmlns="http://schemas.openxmlformats.org/package/2006/relationships"><Relationship Type="http://schemas.openxmlformats.org/officeDocument/2006/relationships/chart" Target="/xl/charts/chart187.xml" Id="rId1" /><Relationship Type="http://schemas.openxmlformats.org/officeDocument/2006/relationships/chart" Target="/xl/charts/chart188.xml" Id="rId2" /><Relationship Type="http://schemas.openxmlformats.org/officeDocument/2006/relationships/chart" Target="/xl/charts/chart189.xml" Id="rId3" /><Relationship Type="http://schemas.openxmlformats.org/officeDocument/2006/relationships/chart" Target="/xl/charts/chart190.xml" Id="rId4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6</col>
      <colOff>0</colOff>
      <row>23</row>
      <rowOff>0</rowOff>
    </from>
    <ext cx="8640000" cy="453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6</col>
      <colOff>0</colOff>
      <row>51</row>
      <rowOff>0</rowOff>
    </from>
    <ext cx="8640000" cy="453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6</col>
      <colOff>0</colOff>
      <row>79</row>
      <rowOff>0</rowOff>
    </from>
    <ext cx="8640000" cy="4536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6</col>
      <colOff>0</colOff>
      <row>107</row>
      <rowOff>0</rowOff>
    </from>
    <ext cx="8640000" cy="4536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6</col>
      <colOff>0</colOff>
      <row>135</row>
      <rowOff>0</rowOff>
    </from>
    <ext cx="8640000" cy="4536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  <oneCellAnchor>
    <from>
      <col>6</col>
      <colOff>0</colOff>
      <row>163</row>
      <rowOff>0</rowOff>
    </from>
    <ext cx="8640000" cy="4536000"/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oneCellAnchor>
  <oneCellAnchor>
    <from>
      <col>6</col>
      <colOff>0</colOff>
      <row>191</row>
      <rowOff>0</rowOff>
    </from>
    <ext cx="8640000" cy="4536000"/>
    <graphicFrame>
      <nvGraphicFramePr>
        <cNvPr id="7" name="Chart 7"/>
        <cNvGraphicFramePr/>
      </nvGraphicFramePr>
      <xfrm/>
      <a:graphic>
        <a:graphicData uri="http://schemas.openxmlformats.org/drawingml/2006/chart">
          <c:chart r:id="rId7"/>
        </a:graphicData>
      </a:graphic>
    </graphicFrame>
    <clientData/>
  </oneCellAnchor>
  <oneCellAnchor>
    <from>
      <col>6</col>
      <colOff>0</colOff>
      <row>219</row>
      <rowOff>0</rowOff>
    </from>
    <ext cx="8640000" cy="4536000"/>
    <graphicFrame>
      <nvGraphicFramePr>
        <cNvPr id="8" name="Chart 8"/>
        <cNvGraphicFramePr/>
      </nvGraphicFramePr>
      <xfrm/>
      <a:graphic>
        <a:graphicData uri="http://schemas.openxmlformats.org/drawingml/2006/chart">
          <c:chart r:id="rId8"/>
        </a:graphicData>
      </a:graphic>
    </graphicFrame>
    <clientData/>
  </oneCellAnchor>
  <oneCellAnchor>
    <from>
      <col>6</col>
      <colOff>0</colOff>
      <row>247</row>
      <rowOff>0</rowOff>
    </from>
    <ext cx="8640000" cy="4536000"/>
    <graphicFrame>
      <nvGraphicFramePr>
        <cNvPr id="9" name="Chart 9"/>
        <cNvGraphicFramePr/>
      </nvGraphicFramePr>
      <xfrm/>
      <a:graphic>
        <a:graphicData uri="http://schemas.openxmlformats.org/drawingml/2006/chart">
          <c:chart r:id="rId9"/>
        </a:graphicData>
      </a:graphic>
    </graphicFrame>
    <clientData/>
  </oneCellAnchor>
  <oneCellAnchor>
    <from>
      <col>6</col>
      <colOff>0</colOff>
      <row>275</row>
      <rowOff>0</rowOff>
    </from>
    <ext cx="8640000" cy="4536000"/>
    <graphicFrame>
      <nvGraphicFramePr>
        <cNvPr id="10" name="Chart 10"/>
        <cNvGraphicFramePr/>
      </nvGraphicFramePr>
      <xfrm/>
      <a:graphic>
        <a:graphicData uri="http://schemas.openxmlformats.org/drawingml/2006/chart">
          <c:chart r:id="rId10"/>
        </a:graphicData>
      </a:graphic>
    </graphicFrame>
    <clientData/>
  </oneCellAnchor>
  <oneCellAnchor>
    <from>
      <col>6</col>
      <colOff>0</colOff>
      <row>303</row>
      <rowOff>0</rowOff>
    </from>
    <ext cx="8640000" cy="4536000"/>
    <graphicFrame>
      <nvGraphicFramePr>
        <cNvPr id="11" name="Chart 11"/>
        <cNvGraphicFramePr/>
      </nvGraphicFramePr>
      <xfrm/>
      <a:graphic>
        <a:graphicData uri="http://schemas.openxmlformats.org/drawingml/2006/chart">
          <c:chart r:id="rId11"/>
        </a:graphicData>
      </a:graphic>
    </graphicFrame>
    <clientData/>
  </oneCellAnchor>
  <oneCellAnchor>
    <from>
      <col>6</col>
      <colOff>0</colOff>
      <row>331</row>
      <rowOff>0</rowOff>
    </from>
    <ext cx="8640000" cy="4536000"/>
    <graphicFrame>
      <nvGraphicFramePr>
        <cNvPr id="12" name="Chart 12"/>
        <cNvGraphicFramePr/>
      </nvGraphicFramePr>
      <xfrm/>
      <a:graphic>
        <a:graphicData uri="http://schemas.openxmlformats.org/drawingml/2006/chart">
          <c:chart r:id="rId12"/>
        </a:graphicData>
      </a:graphic>
    </graphicFrame>
    <clientData/>
  </oneCellAnchor>
  <oneCellAnchor>
    <from>
      <col>6</col>
      <colOff>0</colOff>
      <row>359</row>
      <rowOff>0</rowOff>
    </from>
    <ext cx="8640000" cy="4536000"/>
    <graphicFrame>
      <nvGraphicFramePr>
        <cNvPr id="13" name="Chart 13"/>
        <cNvGraphicFramePr/>
      </nvGraphicFramePr>
      <xfrm/>
      <a:graphic>
        <a:graphicData uri="http://schemas.openxmlformats.org/drawingml/2006/chart">
          <c:chart r:id="rId13"/>
        </a:graphicData>
      </a:graphic>
    </graphicFrame>
    <clientData/>
  </oneCellAnchor>
  <oneCellAnchor>
    <from>
      <col>6</col>
      <colOff>0</colOff>
      <row>387</row>
      <rowOff>0</rowOff>
    </from>
    <ext cx="8640000" cy="4536000"/>
    <graphicFrame>
      <nvGraphicFramePr>
        <cNvPr id="14" name="Chart 14"/>
        <cNvGraphicFramePr/>
      </nvGraphicFramePr>
      <xfrm/>
      <a:graphic>
        <a:graphicData uri="http://schemas.openxmlformats.org/drawingml/2006/chart">
          <c:chart r:id="rId14"/>
        </a:graphicData>
      </a:graphic>
    </graphicFrame>
    <clientData/>
  </oneCellAnchor>
  <oneCellAnchor>
    <from>
      <col>6</col>
      <colOff>0</colOff>
      <row>415</row>
      <rowOff>0</rowOff>
    </from>
    <ext cx="8640000" cy="4536000"/>
    <graphicFrame>
      <nvGraphicFramePr>
        <cNvPr id="15" name="Chart 15"/>
        <cNvGraphicFramePr/>
      </nvGraphicFramePr>
      <xfrm/>
      <a:graphic>
        <a:graphicData uri="http://schemas.openxmlformats.org/drawingml/2006/chart">
          <c:chart r:id="rId15"/>
        </a:graphicData>
      </a:graphic>
    </graphicFrame>
    <clientData/>
  </oneCellAnchor>
  <oneCellAnchor>
    <from>
      <col>6</col>
      <colOff>0</colOff>
      <row>443</row>
      <rowOff>0</rowOff>
    </from>
    <ext cx="8640000" cy="4536000"/>
    <graphicFrame>
      <nvGraphicFramePr>
        <cNvPr id="16" name="Chart 16"/>
        <cNvGraphicFramePr/>
      </nvGraphicFramePr>
      <xfrm/>
      <a:graphic>
        <a:graphicData uri="http://schemas.openxmlformats.org/drawingml/2006/chart">
          <c:chart r:id="rId16"/>
        </a:graphicData>
      </a:graphic>
    </graphicFrame>
    <clientData/>
  </oneCellAnchor>
  <oneCellAnchor>
    <from>
      <col>6</col>
      <colOff>0</colOff>
      <row>471</row>
      <rowOff>0</rowOff>
    </from>
    <ext cx="8640000" cy="4536000"/>
    <graphicFrame>
      <nvGraphicFramePr>
        <cNvPr id="17" name="Chart 17"/>
        <cNvGraphicFramePr/>
      </nvGraphicFramePr>
      <xfrm/>
      <a:graphic>
        <a:graphicData uri="http://schemas.openxmlformats.org/drawingml/2006/chart">
          <c:chart r:id="rId17"/>
        </a:graphicData>
      </a:graphic>
    </graphicFrame>
    <clientData/>
  </oneCellAnchor>
  <oneCellAnchor>
    <from>
      <col>6</col>
      <colOff>0</colOff>
      <row>499</row>
      <rowOff>0</rowOff>
    </from>
    <ext cx="8640000" cy="4536000"/>
    <graphicFrame>
      <nvGraphicFramePr>
        <cNvPr id="18" name="Chart 18"/>
        <cNvGraphicFramePr/>
      </nvGraphicFramePr>
      <xfrm/>
      <a:graphic>
        <a:graphicData uri="http://schemas.openxmlformats.org/drawingml/2006/chart">
          <c:chart r:id="rId18"/>
        </a:graphicData>
      </a:graphic>
    </graphicFrame>
    <clientData/>
  </oneCellAnchor>
  <oneCellAnchor>
    <from>
      <col>6</col>
      <colOff>0</colOff>
      <row>527</row>
      <rowOff>0</rowOff>
    </from>
    <ext cx="8640000" cy="4536000"/>
    <graphicFrame>
      <nvGraphicFramePr>
        <cNvPr id="19" name="Chart 19"/>
        <cNvGraphicFramePr/>
      </nvGraphicFramePr>
      <xfrm/>
      <a:graphic>
        <a:graphicData uri="http://schemas.openxmlformats.org/drawingml/2006/chart">
          <c:chart r:id="rId19"/>
        </a:graphicData>
      </a:graphic>
    </graphicFrame>
    <clientData/>
  </oneCellAnchor>
  <oneCellAnchor>
    <from>
      <col>6</col>
      <colOff>0</colOff>
      <row>555</row>
      <rowOff>0</rowOff>
    </from>
    <ext cx="8640000" cy="4536000"/>
    <graphicFrame>
      <nvGraphicFramePr>
        <cNvPr id="20" name="Chart 20"/>
        <cNvGraphicFramePr/>
      </nvGraphicFramePr>
      <xfrm/>
      <a:graphic>
        <a:graphicData uri="http://schemas.openxmlformats.org/drawingml/2006/chart">
          <c:chart r:id="rId20"/>
        </a:graphicData>
      </a:graphic>
    </graphicFrame>
    <clientData/>
  </oneCellAnchor>
  <oneCellAnchor>
    <from>
      <col>6</col>
      <colOff>0</colOff>
      <row>583</row>
      <rowOff>0</rowOff>
    </from>
    <ext cx="8640000" cy="4536000"/>
    <graphicFrame>
      <nvGraphicFramePr>
        <cNvPr id="21" name="Chart 21"/>
        <cNvGraphicFramePr/>
      </nvGraphicFramePr>
      <xfrm/>
      <a:graphic>
        <a:graphicData uri="http://schemas.openxmlformats.org/drawingml/2006/chart">
          <c:chart r:id="rId21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6</col>
      <colOff>0</colOff>
      <row>35</row>
      <rowOff>0</rowOff>
    </from>
    <ext cx="8640000" cy="453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6</col>
      <colOff>0</colOff>
      <row>63</row>
      <rowOff>0</rowOff>
    </from>
    <ext cx="8640000" cy="453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6</col>
      <colOff>0</colOff>
      <row>91</row>
      <rowOff>0</rowOff>
    </from>
    <ext cx="8640000" cy="4536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6</col>
      <colOff>0</colOff>
      <row>119</row>
      <rowOff>0</rowOff>
    </from>
    <ext cx="8640000" cy="4536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6</col>
      <colOff>0</colOff>
      <row>147</row>
      <rowOff>0</rowOff>
    </from>
    <ext cx="8640000" cy="4536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  <oneCellAnchor>
    <from>
      <col>6</col>
      <colOff>0</colOff>
      <row>175</row>
      <rowOff>0</rowOff>
    </from>
    <ext cx="8640000" cy="4536000"/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oneCellAnchor>
  <oneCellAnchor>
    <from>
      <col>6</col>
      <colOff>0</colOff>
      <row>203</row>
      <rowOff>0</rowOff>
    </from>
    <ext cx="8640000" cy="4536000"/>
    <graphicFrame>
      <nvGraphicFramePr>
        <cNvPr id="7" name="Chart 7"/>
        <cNvGraphicFramePr/>
      </nvGraphicFramePr>
      <xfrm/>
      <a:graphic>
        <a:graphicData uri="http://schemas.openxmlformats.org/drawingml/2006/chart">
          <c:chart r:id="rId7"/>
        </a:graphicData>
      </a:graphic>
    </graphicFrame>
    <clientData/>
  </oneCellAnchor>
  <oneCellAnchor>
    <from>
      <col>6</col>
      <colOff>0</colOff>
      <row>231</row>
      <rowOff>0</rowOff>
    </from>
    <ext cx="8640000" cy="4536000"/>
    <graphicFrame>
      <nvGraphicFramePr>
        <cNvPr id="8" name="Chart 8"/>
        <cNvGraphicFramePr/>
      </nvGraphicFramePr>
      <xfrm/>
      <a:graphic>
        <a:graphicData uri="http://schemas.openxmlformats.org/drawingml/2006/chart">
          <c:chart r:id="rId8"/>
        </a:graphicData>
      </a:graphic>
    </graphicFrame>
    <clientData/>
  </oneCellAnchor>
  <oneCellAnchor>
    <from>
      <col>6</col>
      <colOff>0</colOff>
      <row>259</row>
      <rowOff>0</rowOff>
    </from>
    <ext cx="8640000" cy="4536000"/>
    <graphicFrame>
      <nvGraphicFramePr>
        <cNvPr id="9" name="Chart 9"/>
        <cNvGraphicFramePr/>
      </nvGraphicFramePr>
      <xfrm/>
      <a:graphic>
        <a:graphicData uri="http://schemas.openxmlformats.org/drawingml/2006/chart">
          <c:chart r:id="rId9"/>
        </a:graphicData>
      </a:graphic>
    </graphicFrame>
    <clientData/>
  </oneCellAnchor>
  <oneCellAnchor>
    <from>
      <col>6</col>
      <colOff>0</colOff>
      <row>287</row>
      <rowOff>0</rowOff>
    </from>
    <ext cx="8640000" cy="4536000"/>
    <graphicFrame>
      <nvGraphicFramePr>
        <cNvPr id="10" name="Chart 10"/>
        <cNvGraphicFramePr/>
      </nvGraphicFramePr>
      <xfrm/>
      <a:graphic>
        <a:graphicData uri="http://schemas.openxmlformats.org/drawingml/2006/chart">
          <c:chart r:id="rId10"/>
        </a:graphicData>
      </a:graphic>
    </graphicFrame>
    <clientData/>
  </oneCellAnchor>
  <oneCellAnchor>
    <from>
      <col>6</col>
      <colOff>0</colOff>
      <row>315</row>
      <rowOff>0</rowOff>
    </from>
    <ext cx="8640000" cy="4536000"/>
    <graphicFrame>
      <nvGraphicFramePr>
        <cNvPr id="11" name="Chart 11"/>
        <cNvGraphicFramePr/>
      </nvGraphicFramePr>
      <xfrm/>
      <a:graphic>
        <a:graphicData uri="http://schemas.openxmlformats.org/drawingml/2006/chart">
          <c:chart r:id="rId11"/>
        </a:graphicData>
      </a:graphic>
    </graphicFrame>
    <clientData/>
  </oneCellAnchor>
  <oneCellAnchor>
    <from>
      <col>6</col>
      <colOff>0</colOff>
      <row>343</row>
      <rowOff>0</rowOff>
    </from>
    <ext cx="8640000" cy="4536000"/>
    <graphicFrame>
      <nvGraphicFramePr>
        <cNvPr id="12" name="Chart 12"/>
        <cNvGraphicFramePr/>
      </nvGraphicFramePr>
      <xfrm/>
      <a:graphic>
        <a:graphicData uri="http://schemas.openxmlformats.org/drawingml/2006/chart">
          <c:chart r:id="rId12"/>
        </a:graphicData>
      </a:graphic>
    </graphicFrame>
    <clientData/>
  </oneCellAnchor>
  <oneCellAnchor>
    <from>
      <col>6</col>
      <colOff>0</colOff>
      <row>371</row>
      <rowOff>0</rowOff>
    </from>
    <ext cx="8640000" cy="4536000"/>
    <graphicFrame>
      <nvGraphicFramePr>
        <cNvPr id="13" name="Chart 13"/>
        <cNvGraphicFramePr/>
      </nvGraphicFramePr>
      <xfrm/>
      <a:graphic>
        <a:graphicData uri="http://schemas.openxmlformats.org/drawingml/2006/chart">
          <c:chart r:id="rId13"/>
        </a:graphicData>
      </a:graphic>
    </graphicFrame>
    <clientData/>
  </oneCellAnchor>
  <oneCellAnchor>
    <from>
      <col>6</col>
      <colOff>0</colOff>
      <row>399</row>
      <rowOff>0</rowOff>
    </from>
    <ext cx="8640000" cy="4536000"/>
    <graphicFrame>
      <nvGraphicFramePr>
        <cNvPr id="14" name="Chart 14"/>
        <cNvGraphicFramePr/>
      </nvGraphicFramePr>
      <xfrm/>
      <a:graphic>
        <a:graphicData uri="http://schemas.openxmlformats.org/drawingml/2006/chart">
          <c:chart r:id="rId14"/>
        </a:graphicData>
      </a:graphic>
    </graphicFrame>
    <clientData/>
  </oneCellAnchor>
  <oneCellAnchor>
    <from>
      <col>6</col>
      <colOff>0</colOff>
      <row>427</row>
      <rowOff>0</rowOff>
    </from>
    <ext cx="8640000" cy="4536000"/>
    <graphicFrame>
      <nvGraphicFramePr>
        <cNvPr id="15" name="Chart 15"/>
        <cNvGraphicFramePr/>
      </nvGraphicFramePr>
      <xfrm/>
      <a:graphic>
        <a:graphicData uri="http://schemas.openxmlformats.org/drawingml/2006/chart">
          <c:chart r:id="rId15"/>
        </a:graphicData>
      </a:graphic>
    </graphicFrame>
    <clientData/>
  </oneCellAnchor>
  <oneCellAnchor>
    <from>
      <col>6</col>
      <colOff>0</colOff>
      <row>455</row>
      <rowOff>0</rowOff>
    </from>
    <ext cx="8640000" cy="4536000"/>
    <graphicFrame>
      <nvGraphicFramePr>
        <cNvPr id="16" name="Chart 16"/>
        <cNvGraphicFramePr/>
      </nvGraphicFramePr>
      <xfrm/>
      <a:graphic>
        <a:graphicData uri="http://schemas.openxmlformats.org/drawingml/2006/chart">
          <c:chart r:id="rId16"/>
        </a:graphicData>
      </a:graphic>
    </graphicFrame>
    <clientData/>
  </oneCellAnchor>
  <oneCellAnchor>
    <from>
      <col>6</col>
      <colOff>0</colOff>
      <row>483</row>
      <rowOff>0</rowOff>
    </from>
    <ext cx="8640000" cy="4536000"/>
    <graphicFrame>
      <nvGraphicFramePr>
        <cNvPr id="17" name="Chart 17"/>
        <cNvGraphicFramePr/>
      </nvGraphicFramePr>
      <xfrm/>
      <a:graphic>
        <a:graphicData uri="http://schemas.openxmlformats.org/drawingml/2006/chart">
          <c:chart r:id="rId17"/>
        </a:graphicData>
      </a:graphic>
    </graphicFrame>
    <clientData/>
  </oneCellAnchor>
  <oneCellAnchor>
    <from>
      <col>6</col>
      <colOff>0</colOff>
      <row>511</row>
      <rowOff>0</rowOff>
    </from>
    <ext cx="8640000" cy="4536000"/>
    <graphicFrame>
      <nvGraphicFramePr>
        <cNvPr id="18" name="Chart 18"/>
        <cNvGraphicFramePr/>
      </nvGraphicFramePr>
      <xfrm/>
      <a:graphic>
        <a:graphicData uri="http://schemas.openxmlformats.org/drawingml/2006/chart">
          <c:chart r:id="rId18"/>
        </a:graphicData>
      </a:graphic>
    </graphicFrame>
    <clientData/>
  </oneCellAnchor>
  <oneCellAnchor>
    <from>
      <col>6</col>
      <colOff>0</colOff>
      <row>539</row>
      <rowOff>0</rowOff>
    </from>
    <ext cx="8640000" cy="4536000"/>
    <graphicFrame>
      <nvGraphicFramePr>
        <cNvPr id="19" name="Chart 19"/>
        <cNvGraphicFramePr/>
      </nvGraphicFramePr>
      <xfrm/>
      <a:graphic>
        <a:graphicData uri="http://schemas.openxmlformats.org/drawingml/2006/chart">
          <c:chart r:id="rId19"/>
        </a:graphicData>
      </a:graphic>
    </graphicFrame>
    <clientData/>
  </oneCellAnchor>
  <oneCellAnchor>
    <from>
      <col>6</col>
      <colOff>0</colOff>
      <row>567</row>
      <rowOff>0</rowOff>
    </from>
    <ext cx="8640000" cy="4536000"/>
    <graphicFrame>
      <nvGraphicFramePr>
        <cNvPr id="20" name="Chart 20"/>
        <cNvGraphicFramePr/>
      </nvGraphicFramePr>
      <xfrm/>
      <a:graphic>
        <a:graphicData uri="http://schemas.openxmlformats.org/drawingml/2006/chart">
          <c:chart r:id="rId20"/>
        </a:graphicData>
      </a:graphic>
    </graphicFrame>
    <clientData/>
  </oneCellAnchor>
  <oneCellAnchor>
    <from>
      <col>6</col>
      <colOff>0</colOff>
      <row>595</row>
      <rowOff>0</rowOff>
    </from>
    <ext cx="8640000" cy="4536000"/>
    <graphicFrame>
      <nvGraphicFramePr>
        <cNvPr id="21" name="Chart 21"/>
        <cNvGraphicFramePr/>
      </nvGraphicFramePr>
      <xfrm/>
      <a:graphic>
        <a:graphicData uri="http://schemas.openxmlformats.org/drawingml/2006/chart">
          <c:chart r:id="rId21"/>
        </a:graphicData>
      </a:graphic>
    </graphicFrame>
    <clientData/>
  </oneCellAnchor>
  <oneCellAnchor>
    <from>
      <col>6</col>
      <colOff>0</colOff>
      <row>623</row>
      <rowOff>0</rowOff>
    </from>
    <ext cx="8640000" cy="4536000"/>
    <graphicFrame>
      <nvGraphicFramePr>
        <cNvPr id="22" name="Chart 22"/>
        <cNvGraphicFramePr/>
      </nvGraphicFramePr>
      <xfrm/>
      <a:graphic>
        <a:graphicData uri="http://schemas.openxmlformats.org/drawingml/2006/chart">
          <c:chart r:id="rId22"/>
        </a:graphicData>
      </a:graphic>
    </graphicFrame>
    <clientData/>
  </oneCellAnchor>
  <oneCellAnchor>
    <from>
      <col>6</col>
      <colOff>0</colOff>
      <row>651</row>
      <rowOff>0</rowOff>
    </from>
    <ext cx="8640000" cy="4536000"/>
    <graphicFrame>
      <nvGraphicFramePr>
        <cNvPr id="23" name="Chart 23"/>
        <cNvGraphicFramePr/>
      </nvGraphicFramePr>
      <xfrm/>
      <a:graphic>
        <a:graphicData uri="http://schemas.openxmlformats.org/drawingml/2006/chart">
          <c:chart r:id="rId23"/>
        </a:graphicData>
      </a:graphic>
    </graphicFrame>
    <clientData/>
  </oneCellAnchor>
  <oneCellAnchor>
    <from>
      <col>6</col>
      <colOff>0</colOff>
      <row>679</row>
      <rowOff>0</rowOff>
    </from>
    <ext cx="8640000" cy="4536000"/>
    <graphicFrame>
      <nvGraphicFramePr>
        <cNvPr id="24" name="Chart 24"/>
        <cNvGraphicFramePr/>
      </nvGraphicFramePr>
      <xfrm/>
      <a:graphic>
        <a:graphicData uri="http://schemas.openxmlformats.org/drawingml/2006/chart">
          <c:chart r:id="rId24"/>
        </a:graphicData>
      </a:graphic>
    </graphicFrame>
    <clientData/>
  </oneCellAnchor>
  <oneCellAnchor>
    <from>
      <col>6</col>
      <colOff>0</colOff>
      <row>707</row>
      <rowOff>0</rowOff>
    </from>
    <ext cx="8640000" cy="4536000"/>
    <graphicFrame>
      <nvGraphicFramePr>
        <cNvPr id="25" name="Chart 25"/>
        <cNvGraphicFramePr/>
      </nvGraphicFramePr>
      <xfrm/>
      <a:graphic>
        <a:graphicData uri="http://schemas.openxmlformats.org/drawingml/2006/chart">
          <c:chart r:id="rId25"/>
        </a:graphicData>
      </a:graphic>
    </graphicFrame>
    <clientData/>
  </oneCellAnchor>
  <oneCellAnchor>
    <from>
      <col>6</col>
      <colOff>0</colOff>
      <row>735</row>
      <rowOff>0</rowOff>
    </from>
    <ext cx="8640000" cy="4536000"/>
    <graphicFrame>
      <nvGraphicFramePr>
        <cNvPr id="26" name="Chart 26"/>
        <cNvGraphicFramePr/>
      </nvGraphicFramePr>
      <xfrm/>
      <a:graphic>
        <a:graphicData uri="http://schemas.openxmlformats.org/drawingml/2006/chart">
          <c:chart r:id="rId26"/>
        </a:graphicData>
      </a:graphic>
    </graphicFrame>
    <clientData/>
  </oneCellAnchor>
  <oneCellAnchor>
    <from>
      <col>6</col>
      <colOff>0</colOff>
      <row>763</row>
      <rowOff>0</rowOff>
    </from>
    <ext cx="8640000" cy="4536000"/>
    <graphicFrame>
      <nvGraphicFramePr>
        <cNvPr id="27" name="Chart 27"/>
        <cNvGraphicFramePr/>
      </nvGraphicFramePr>
      <xfrm/>
      <a:graphic>
        <a:graphicData uri="http://schemas.openxmlformats.org/drawingml/2006/chart">
          <c:chart r:id="rId27"/>
        </a:graphicData>
      </a:graphic>
    </graphicFrame>
    <clientData/>
  </oneCellAnchor>
  <oneCellAnchor>
    <from>
      <col>6</col>
      <colOff>0</colOff>
      <row>791</row>
      <rowOff>0</rowOff>
    </from>
    <ext cx="8640000" cy="4536000"/>
    <graphicFrame>
      <nvGraphicFramePr>
        <cNvPr id="28" name="Chart 28"/>
        <cNvGraphicFramePr/>
      </nvGraphicFramePr>
      <xfrm/>
      <a:graphic>
        <a:graphicData uri="http://schemas.openxmlformats.org/drawingml/2006/chart">
          <c:chart r:id="rId28"/>
        </a:graphicData>
      </a:graphic>
    </graphicFrame>
    <clientData/>
  </oneCellAnchor>
</wsDr>
</file>

<file path=xl/drawings/drawing3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6</col>
      <colOff>0</colOff>
      <row>14</row>
      <rowOff>0</rowOff>
    </from>
    <ext cx="8640000" cy="453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6</col>
      <colOff>0</colOff>
      <row>42</row>
      <rowOff>0</rowOff>
    </from>
    <ext cx="8640000" cy="453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6</col>
      <colOff>0</colOff>
      <row>70</row>
      <rowOff>0</rowOff>
    </from>
    <ext cx="8640000" cy="4536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6</col>
      <colOff>0</colOff>
      <row>98</row>
      <rowOff>0</rowOff>
    </from>
    <ext cx="8640000" cy="4536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6</col>
      <colOff>0</colOff>
      <row>126</row>
      <rowOff>0</rowOff>
    </from>
    <ext cx="8640000" cy="4536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  <oneCellAnchor>
    <from>
      <col>6</col>
      <colOff>0</colOff>
      <row>154</row>
      <rowOff>0</rowOff>
    </from>
    <ext cx="8640000" cy="4536000"/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oneCellAnchor>
  <oneCellAnchor>
    <from>
      <col>6</col>
      <colOff>0</colOff>
      <row>182</row>
      <rowOff>0</rowOff>
    </from>
    <ext cx="8640000" cy="4536000"/>
    <graphicFrame>
      <nvGraphicFramePr>
        <cNvPr id="7" name="Chart 7"/>
        <cNvGraphicFramePr/>
      </nvGraphicFramePr>
      <xfrm/>
      <a:graphic>
        <a:graphicData uri="http://schemas.openxmlformats.org/drawingml/2006/chart">
          <c:chart r:id="rId7"/>
        </a:graphicData>
      </a:graphic>
    </graphicFrame>
    <clientData/>
  </oneCellAnchor>
  <oneCellAnchor>
    <from>
      <col>6</col>
      <colOff>0</colOff>
      <row>210</row>
      <rowOff>0</rowOff>
    </from>
    <ext cx="8640000" cy="4536000"/>
    <graphicFrame>
      <nvGraphicFramePr>
        <cNvPr id="8" name="Chart 8"/>
        <cNvGraphicFramePr/>
      </nvGraphicFramePr>
      <xfrm/>
      <a:graphic>
        <a:graphicData uri="http://schemas.openxmlformats.org/drawingml/2006/chart">
          <c:chart r:id="rId8"/>
        </a:graphicData>
      </a:graphic>
    </graphicFrame>
    <clientData/>
  </oneCellAnchor>
  <oneCellAnchor>
    <from>
      <col>6</col>
      <colOff>0</colOff>
      <row>238</row>
      <rowOff>0</rowOff>
    </from>
    <ext cx="8640000" cy="4536000"/>
    <graphicFrame>
      <nvGraphicFramePr>
        <cNvPr id="9" name="Chart 9"/>
        <cNvGraphicFramePr/>
      </nvGraphicFramePr>
      <xfrm/>
      <a:graphic>
        <a:graphicData uri="http://schemas.openxmlformats.org/drawingml/2006/chart">
          <c:chart r:id="rId9"/>
        </a:graphicData>
      </a:graphic>
    </graphicFrame>
    <clientData/>
  </oneCellAnchor>
  <oneCellAnchor>
    <from>
      <col>6</col>
      <colOff>0</colOff>
      <row>266</row>
      <rowOff>0</rowOff>
    </from>
    <ext cx="8640000" cy="4536000"/>
    <graphicFrame>
      <nvGraphicFramePr>
        <cNvPr id="10" name="Chart 10"/>
        <cNvGraphicFramePr/>
      </nvGraphicFramePr>
      <xfrm/>
      <a:graphic>
        <a:graphicData uri="http://schemas.openxmlformats.org/drawingml/2006/chart">
          <c:chart r:id="rId10"/>
        </a:graphicData>
      </a:graphic>
    </graphicFrame>
    <clientData/>
  </oneCellAnchor>
  <oneCellAnchor>
    <from>
      <col>6</col>
      <colOff>0</colOff>
      <row>294</row>
      <rowOff>0</rowOff>
    </from>
    <ext cx="8640000" cy="4536000"/>
    <graphicFrame>
      <nvGraphicFramePr>
        <cNvPr id="11" name="Chart 11"/>
        <cNvGraphicFramePr/>
      </nvGraphicFramePr>
      <xfrm/>
      <a:graphic>
        <a:graphicData uri="http://schemas.openxmlformats.org/drawingml/2006/chart">
          <c:chart r:id="rId11"/>
        </a:graphicData>
      </a:graphic>
    </graphicFrame>
    <clientData/>
  </oneCellAnchor>
  <oneCellAnchor>
    <from>
      <col>6</col>
      <colOff>0</colOff>
      <row>322</row>
      <rowOff>0</rowOff>
    </from>
    <ext cx="8640000" cy="4536000"/>
    <graphicFrame>
      <nvGraphicFramePr>
        <cNvPr id="12" name="Chart 12"/>
        <cNvGraphicFramePr/>
      </nvGraphicFramePr>
      <xfrm/>
      <a:graphic>
        <a:graphicData uri="http://schemas.openxmlformats.org/drawingml/2006/chart">
          <c:chart r:id="rId12"/>
        </a:graphicData>
      </a:graphic>
    </graphicFrame>
    <clientData/>
  </oneCellAnchor>
  <oneCellAnchor>
    <from>
      <col>6</col>
      <colOff>0</colOff>
      <row>350</row>
      <rowOff>0</rowOff>
    </from>
    <ext cx="8640000" cy="4536000"/>
    <graphicFrame>
      <nvGraphicFramePr>
        <cNvPr id="13" name="Chart 13"/>
        <cNvGraphicFramePr/>
      </nvGraphicFramePr>
      <xfrm/>
      <a:graphic>
        <a:graphicData uri="http://schemas.openxmlformats.org/drawingml/2006/chart">
          <c:chart r:id="rId13"/>
        </a:graphicData>
      </a:graphic>
    </graphicFrame>
    <clientData/>
  </oneCellAnchor>
</wsDr>
</file>

<file path=xl/drawings/drawing4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6</col>
      <colOff>0</colOff>
      <row>127</row>
      <rowOff>0</rowOff>
    </from>
    <ext cx="8640000" cy="453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6</col>
      <colOff>0</colOff>
      <row>155</row>
      <rowOff>0</rowOff>
    </from>
    <ext cx="8640000" cy="453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6</col>
      <colOff>0</colOff>
      <row>183</row>
      <rowOff>0</rowOff>
    </from>
    <ext cx="8640000" cy="4536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6</col>
      <colOff>0</colOff>
      <row>211</row>
      <rowOff>0</rowOff>
    </from>
    <ext cx="8640000" cy="4536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6</col>
      <colOff>0</colOff>
      <row>239</row>
      <rowOff>0</rowOff>
    </from>
    <ext cx="8640000" cy="4536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  <oneCellAnchor>
    <from>
      <col>6</col>
      <colOff>0</colOff>
      <row>267</row>
      <rowOff>0</rowOff>
    </from>
    <ext cx="8640000" cy="4536000"/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oneCellAnchor>
  <oneCellAnchor>
    <from>
      <col>6</col>
      <colOff>0</colOff>
      <row>295</row>
      <rowOff>0</rowOff>
    </from>
    <ext cx="8640000" cy="4536000"/>
    <graphicFrame>
      <nvGraphicFramePr>
        <cNvPr id="7" name="Chart 7"/>
        <cNvGraphicFramePr/>
      </nvGraphicFramePr>
      <xfrm/>
      <a:graphic>
        <a:graphicData uri="http://schemas.openxmlformats.org/drawingml/2006/chart">
          <c:chart r:id="rId7"/>
        </a:graphicData>
      </a:graphic>
    </graphicFrame>
    <clientData/>
  </oneCellAnchor>
  <oneCellAnchor>
    <from>
      <col>6</col>
      <colOff>0</colOff>
      <row>323</row>
      <rowOff>0</rowOff>
    </from>
    <ext cx="8640000" cy="4536000"/>
    <graphicFrame>
      <nvGraphicFramePr>
        <cNvPr id="8" name="Chart 8"/>
        <cNvGraphicFramePr/>
      </nvGraphicFramePr>
      <xfrm/>
      <a:graphic>
        <a:graphicData uri="http://schemas.openxmlformats.org/drawingml/2006/chart">
          <c:chart r:id="rId8"/>
        </a:graphicData>
      </a:graphic>
    </graphicFrame>
    <clientData/>
  </oneCellAnchor>
  <oneCellAnchor>
    <from>
      <col>6</col>
      <colOff>0</colOff>
      <row>351</row>
      <rowOff>0</rowOff>
    </from>
    <ext cx="8640000" cy="4536000"/>
    <graphicFrame>
      <nvGraphicFramePr>
        <cNvPr id="9" name="Chart 9"/>
        <cNvGraphicFramePr/>
      </nvGraphicFramePr>
      <xfrm/>
      <a:graphic>
        <a:graphicData uri="http://schemas.openxmlformats.org/drawingml/2006/chart">
          <c:chart r:id="rId9"/>
        </a:graphicData>
      </a:graphic>
    </graphicFrame>
    <clientData/>
  </oneCellAnchor>
  <oneCellAnchor>
    <from>
      <col>6</col>
      <colOff>0</colOff>
      <row>379</row>
      <rowOff>0</rowOff>
    </from>
    <ext cx="8640000" cy="4536000"/>
    <graphicFrame>
      <nvGraphicFramePr>
        <cNvPr id="10" name="Chart 10"/>
        <cNvGraphicFramePr/>
      </nvGraphicFramePr>
      <xfrm/>
      <a:graphic>
        <a:graphicData uri="http://schemas.openxmlformats.org/drawingml/2006/chart">
          <c:chart r:id="rId10"/>
        </a:graphicData>
      </a:graphic>
    </graphicFrame>
    <clientData/>
  </oneCellAnchor>
  <oneCellAnchor>
    <from>
      <col>6</col>
      <colOff>0</colOff>
      <row>407</row>
      <rowOff>0</rowOff>
    </from>
    <ext cx="8640000" cy="4536000"/>
    <graphicFrame>
      <nvGraphicFramePr>
        <cNvPr id="11" name="Chart 11"/>
        <cNvGraphicFramePr/>
      </nvGraphicFramePr>
      <xfrm/>
      <a:graphic>
        <a:graphicData uri="http://schemas.openxmlformats.org/drawingml/2006/chart">
          <c:chart r:id="rId11"/>
        </a:graphicData>
      </a:graphic>
    </graphicFrame>
    <clientData/>
  </oneCellAnchor>
  <oneCellAnchor>
    <from>
      <col>6</col>
      <colOff>0</colOff>
      <row>435</row>
      <rowOff>0</rowOff>
    </from>
    <ext cx="8640000" cy="4536000"/>
    <graphicFrame>
      <nvGraphicFramePr>
        <cNvPr id="12" name="Chart 12"/>
        <cNvGraphicFramePr/>
      </nvGraphicFramePr>
      <xfrm/>
      <a:graphic>
        <a:graphicData uri="http://schemas.openxmlformats.org/drawingml/2006/chart">
          <c:chart r:id="rId12"/>
        </a:graphicData>
      </a:graphic>
    </graphicFrame>
    <clientData/>
  </oneCellAnchor>
  <oneCellAnchor>
    <from>
      <col>6</col>
      <colOff>0</colOff>
      <row>463</row>
      <rowOff>0</rowOff>
    </from>
    <ext cx="8640000" cy="4536000"/>
    <graphicFrame>
      <nvGraphicFramePr>
        <cNvPr id="13" name="Chart 13"/>
        <cNvGraphicFramePr/>
      </nvGraphicFramePr>
      <xfrm/>
      <a:graphic>
        <a:graphicData uri="http://schemas.openxmlformats.org/drawingml/2006/chart">
          <c:chart r:id="rId13"/>
        </a:graphicData>
      </a:graphic>
    </graphicFrame>
    <clientData/>
  </oneCellAnchor>
  <oneCellAnchor>
    <from>
      <col>6</col>
      <colOff>0</colOff>
      <row>491</row>
      <rowOff>0</rowOff>
    </from>
    <ext cx="8640000" cy="4536000"/>
    <graphicFrame>
      <nvGraphicFramePr>
        <cNvPr id="14" name="Chart 14"/>
        <cNvGraphicFramePr/>
      </nvGraphicFramePr>
      <xfrm/>
      <a:graphic>
        <a:graphicData uri="http://schemas.openxmlformats.org/drawingml/2006/chart">
          <c:chart r:id="rId14"/>
        </a:graphicData>
      </a:graphic>
    </graphicFrame>
    <clientData/>
  </oneCellAnchor>
  <oneCellAnchor>
    <from>
      <col>6</col>
      <colOff>0</colOff>
      <row>519</row>
      <rowOff>0</rowOff>
    </from>
    <ext cx="8640000" cy="4536000"/>
    <graphicFrame>
      <nvGraphicFramePr>
        <cNvPr id="15" name="Chart 15"/>
        <cNvGraphicFramePr/>
      </nvGraphicFramePr>
      <xfrm/>
      <a:graphic>
        <a:graphicData uri="http://schemas.openxmlformats.org/drawingml/2006/chart">
          <c:chart r:id="rId15"/>
        </a:graphicData>
      </a:graphic>
    </graphicFrame>
    <clientData/>
  </oneCellAnchor>
  <oneCellAnchor>
    <from>
      <col>6</col>
      <colOff>0</colOff>
      <row>547</row>
      <rowOff>0</rowOff>
    </from>
    <ext cx="8640000" cy="4536000"/>
    <graphicFrame>
      <nvGraphicFramePr>
        <cNvPr id="16" name="Chart 16"/>
        <cNvGraphicFramePr/>
      </nvGraphicFramePr>
      <xfrm/>
      <a:graphic>
        <a:graphicData uri="http://schemas.openxmlformats.org/drawingml/2006/chart">
          <c:chart r:id="rId16"/>
        </a:graphicData>
      </a:graphic>
    </graphicFrame>
    <clientData/>
  </oneCellAnchor>
  <oneCellAnchor>
    <from>
      <col>6</col>
      <colOff>0</colOff>
      <row>575</row>
      <rowOff>0</rowOff>
    </from>
    <ext cx="8640000" cy="4536000"/>
    <graphicFrame>
      <nvGraphicFramePr>
        <cNvPr id="17" name="Chart 17"/>
        <cNvGraphicFramePr/>
      </nvGraphicFramePr>
      <xfrm/>
      <a:graphic>
        <a:graphicData uri="http://schemas.openxmlformats.org/drawingml/2006/chart">
          <c:chart r:id="rId17"/>
        </a:graphicData>
      </a:graphic>
    </graphicFrame>
    <clientData/>
  </oneCellAnchor>
  <oneCellAnchor>
    <from>
      <col>6</col>
      <colOff>0</colOff>
      <row>603</row>
      <rowOff>0</rowOff>
    </from>
    <ext cx="8640000" cy="4536000"/>
    <graphicFrame>
      <nvGraphicFramePr>
        <cNvPr id="18" name="Chart 18"/>
        <cNvGraphicFramePr/>
      </nvGraphicFramePr>
      <xfrm/>
      <a:graphic>
        <a:graphicData uri="http://schemas.openxmlformats.org/drawingml/2006/chart">
          <c:chart r:id="rId18"/>
        </a:graphicData>
      </a:graphic>
    </graphicFrame>
    <clientData/>
  </oneCellAnchor>
  <oneCellAnchor>
    <from>
      <col>6</col>
      <colOff>0</colOff>
      <row>631</row>
      <rowOff>0</rowOff>
    </from>
    <ext cx="8640000" cy="4536000"/>
    <graphicFrame>
      <nvGraphicFramePr>
        <cNvPr id="19" name="Chart 19"/>
        <cNvGraphicFramePr/>
      </nvGraphicFramePr>
      <xfrm/>
      <a:graphic>
        <a:graphicData uri="http://schemas.openxmlformats.org/drawingml/2006/chart">
          <c:chart r:id="rId19"/>
        </a:graphicData>
      </a:graphic>
    </graphicFrame>
    <clientData/>
  </oneCellAnchor>
  <oneCellAnchor>
    <from>
      <col>6</col>
      <colOff>0</colOff>
      <row>659</row>
      <rowOff>0</rowOff>
    </from>
    <ext cx="8640000" cy="4536000"/>
    <graphicFrame>
      <nvGraphicFramePr>
        <cNvPr id="20" name="Chart 20"/>
        <cNvGraphicFramePr/>
      </nvGraphicFramePr>
      <xfrm/>
      <a:graphic>
        <a:graphicData uri="http://schemas.openxmlformats.org/drawingml/2006/chart">
          <c:chart r:id="rId20"/>
        </a:graphicData>
      </a:graphic>
    </graphicFrame>
    <clientData/>
  </oneCellAnchor>
  <oneCellAnchor>
    <from>
      <col>6</col>
      <colOff>0</colOff>
      <row>687</row>
      <rowOff>0</rowOff>
    </from>
    <ext cx="8640000" cy="4536000"/>
    <graphicFrame>
      <nvGraphicFramePr>
        <cNvPr id="21" name="Chart 21"/>
        <cNvGraphicFramePr/>
      </nvGraphicFramePr>
      <xfrm/>
      <a:graphic>
        <a:graphicData uri="http://schemas.openxmlformats.org/drawingml/2006/chart">
          <c:chart r:id="rId21"/>
        </a:graphicData>
      </a:graphic>
    </graphicFrame>
    <clientData/>
  </oneCellAnchor>
  <oneCellAnchor>
    <from>
      <col>6</col>
      <colOff>0</colOff>
      <row>715</row>
      <rowOff>0</rowOff>
    </from>
    <ext cx="8640000" cy="4536000"/>
    <graphicFrame>
      <nvGraphicFramePr>
        <cNvPr id="22" name="Chart 22"/>
        <cNvGraphicFramePr/>
      </nvGraphicFramePr>
      <xfrm/>
      <a:graphic>
        <a:graphicData uri="http://schemas.openxmlformats.org/drawingml/2006/chart">
          <c:chart r:id="rId22"/>
        </a:graphicData>
      </a:graphic>
    </graphicFrame>
    <clientData/>
  </oneCellAnchor>
  <oneCellAnchor>
    <from>
      <col>6</col>
      <colOff>0</colOff>
      <row>743</row>
      <rowOff>0</rowOff>
    </from>
    <ext cx="8640000" cy="4536000"/>
    <graphicFrame>
      <nvGraphicFramePr>
        <cNvPr id="23" name="Chart 23"/>
        <cNvGraphicFramePr/>
      </nvGraphicFramePr>
      <xfrm/>
      <a:graphic>
        <a:graphicData uri="http://schemas.openxmlformats.org/drawingml/2006/chart">
          <c:chart r:id="rId23"/>
        </a:graphicData>
      </a:graphic>
    </graphicFrame>
    <clientData/>
  </oneCellAnchor>
  <oneCellAnchor>
    <from>
      <col>6</col>
      <colOff>0</colOff>
      <row>771</row>
      <rowOff>0</rowOff>
    </from>
    <ext cx="8640000" cy="4536000"/>
    <graphicFrame>
      <nvGraphicFramePr>
        <cNvPr id="24" name="Chart 24"/>
        <cNvGraphicFramePr/>
      </nvGraphicFramePr>
      <xfrm/>
      <a:graphic>
        <a:graphicData uri="http://schemas.openxmlformats.org/drawingml/2006/chart">
          <c:chart r:id="rId24"/>
        </a:graphicData>
      </a:graphic>
    </graphicFrame>
    <clientData/>
  </oneCellAnchor>
  <oneCellAnchor>
    <from>
      <col>6</col>
      <colOff>0</colOff>
      <row>799</row>
      <rowOff>0</rowOff>
    </from>
    <ext cx="8640000" cy="4536000"/>
    <graphicFrame>
      <nvGraphicFramePr>
        <cNvPr id="25" name="Chart 25"/>
        <cNvGraphicFramePr/>
      </nvGraphicFramePr>
      <xfrm/>
      <a:graphic>
        <a:graphicData uri="http://schemas.openxmlformats.org/drawingml/2006/chart">
          <c:chart r:id="rId25"/>
        </a:graphicData>
      </a:graphic>
    </graphicFrame>
    <clientData/>
  </oneCellAnchor>
  <oneCellAnchor>
    <from>
      <col>6</col>
      <colOff>0</colOff>
      <row>827</row>
      <rowOff>0</rowOff>
    </from>
    <ext cx="8640000" cy="4536000"/>
    <graphicFrame>
      <nvGraphicFramePr>
        <cNvPr id="26" name="Chart 26"/>
        <cNvGraphicFramePr/>
      </nvGraphicFramePr>
      <xfrm/>
      <a:graphic>
        <a:graphicData uri="http://schemas.openxmlformats.org/drawingml/2006/chart">
          <c:chart r:id="rId26"/>
        </a:graphicData>
      </a:graphic>
    </graphicFrame>
    <clientData/>
  </oneCellAnchor>
  <oneCellAnchor>
    <from>
      <col>6</col>
      <colOff>0</colOff>
      <row>855</row>
      <rowOff>0</rowOff>
    </from>
    <ext cx="8640000" cy="4536000"/>
    <graphicFrame>
      <nvGraphicFramePr>
        <cNvPr id="27" name="Chart 27"/>
        <cNvGraphicFramePr/>
      </nvGraphicFramePr>
      <xfrm/>
      <a:graphic>
        <a:graphicData uri="http://schemas.openxmlformats.org/drawingml/2006/chart">
          <c:chart r:id="rId27"/>
        </a:graphicData>
      </a:graphic>
    </graphicFrame>
    <clientData/>
  </oneCellAnchor>
  <oneCellAnchor>
    <from>
      <col>6</col>
      <colOff>0</colOff>
      <row>883</row>
      <rowOff>0</rowOff>
    </from>
    <ext cx="8640000" cy="4536000"/>
    <graphicFrame>
      <nvGraphicFramePr>
        <cNvPr id="28" name="Chart 28"/>
        <cNvGraphicFramePr/>
      </nvGraphicFramePr>
      <xfrm/>
      <a:graphic>
        <a:graphicData uri="http://schemas.openxmlformats.org/drawingml/2006/chart">
          <c:chart r:id="rId28"/>
        </a:graphicData>
      </a:graphic>
    </graphicFrame>
    <clientData/>
  </oneCellAnchor>
  <oneCellAnchor>
    <from>
      <col>6</col>
      <colOff>0</colOff>
      <row>911</row>
      <rowOff>0</rowOff>
    </from>
    <ext cx="8640000" cy="4536000"/>
    <graphicFrame>
      <nvGraphicFramePr>
        <cNvPr id="29" name="Chart 29"/>
        <cNvGraphicFramePr/>
      </nvGraphicFramePr>
      <xfrm/>
      <a:graphic>
        <a:graphicData uri="http://schemas.openxmlformats.org/drawingml/2006/chart">
          <c:chart r:id="rId29"/>
        </a:graphicData>
      </a:graphic>
    </graphicFrame>
    <clientData/>
  </oneCellAnchor>
  <oneCellAnchor>
    <from>
      <col>6</col>
      <colOff>0</colOff>
      <row>939</row>
      <rowOff>0</rowOff>
    </from>
    <ext cx="8640000" cy="4536000"/>
    <graphicFrame>
      <nvGraphicFramePr>
        <cNvPr id="30" name="Chart 30"/>
        <cNvGraphicFramePr/>
      </nvGraphicFramePr>
      <xfrm/>
      <a:graphic>
        <a:graphicData uri="http://schemas.openxmlformats.org/drawingml/2006/chart">
          <c:chart r:id="rId30"/>
        </a:graphicData>
      </a:graphic>
    </graphicFrame>
    <clientData/>
  </oneCellAnchor>
  <oneCellAnchor>
    <from>
      <col>6</col>
      <colOff>0</colOff>
      <row>967</row>
      <rowOff>0</rowOff>
    </from>
    <ext cx="8640000" cy="4536000"/>
    <graphicFrame>
      <nvGraphicFramePr>
        <cNvPr id="31" name="Chart 31"/>
        <cNvGraphicFramePr/>
      </nvGraphicFramePr>
      <xfrm/>
      <a:graphic>
        <a:graphicData uri="http://schemas.openxmlformats.org/drawingml/2006/chart">
          <c:chart r:id="rId31"/>
        </a:graphicData>
      </a:graphic>
    </graphicFrame>
    <clientData/>
  </oneCellAnchor>
  <oneCellAnchor>
    <from>
      <col>6</col>
      <colOff>0</colOff>
      <row>995</row>
      <rowOff>0</rowOff>
    </from>
    <ext cx="8640000" cy="4536000"/>
    <graphicFrame>
      <nvGraphicFramePr>
        <cNvPr id="32" name="Chart 32"/>
        <cNvGraphicFramePr/>
      </nvGraphicFramePr>
      <xfrm/>
      <a:graphic>
        <a:graphicData uri="http://schemas.openxmlformats.org/drawingml/2006/chart">
          <c:chart r:id="rId32"/>
        </a:graphicData>
      </a:graphic>
    </graphicFrame>
    <clientData/>
  </oneCellAnchor>
  <oneCellAnchor>
    <from>
      <col>6</col>
      <colOff>0</colOff>
      <row>1023</row>
      <rowOff>0</rowOff>
    </from>
    <ext cx="8640000" cy="4536000"/>
    <graphicFrame>
      <nvGraphicFramePr>
        <cNvPr id="33" name="Chart 33"/>
        <cNvGraphicFramePr/>
      </nvGraphicFramePr>
      <xfrm/>
      <a:graphic>
        <a:graphicData uri="http://schemas.openxmlformats.org/drawingml/2006/chart">
          <c:chart r:id="rId33"/>
        </a:graphicData>
      </a:graphic>
    </graphicFrame>
    <clientData/>
  </oneCellAnchor>
  <oneCellAnchor>
    <from>
      <col>6</col>
      <colOff>0</colOff>
      <row>1051</row>
      <rowOff>0</rowOff>
    </from>
    <ext cx="8640000" cy="4536000"/>
    <graphicFrame>
      <nvGraphicFramePr>
        <cNvPr id="34" name="Chart 34"/>
        <cNvGraphicFramePr/>
      </nvGraphicFramePr>
      <xfrm/>
      <a:graphic>
        <a:graphicData uri="http://schemas.openxmlformats.org/drawingml/2006/chart">
          <c:chart r:id="rId34"/>
        </a:graphicData>
      </a:graphic>
    </graphicFrame>
    <clientData/>
  </oneCellAnchor>
  <oneCellAnchor>
    <from>
      <col>6</col>
      <colOff>0</colOff>
      <row>1079</row>
      <rowOff>0</rowOff>
    </from>
    <ext cx="8640000" cy="4536000"/>
    <graphicFrame>
      <nvGraphicFramePr>
        <cNvPr id="35" name="Chart 35"/>
        <cNvGraphicFramePr/>
      </nvGraphicFramePr>
      <xfrm/>
      <a:graphic>
        <a:graphicData uri="http://schemas.openxmlformats.org/drawingml/2006/chart">
          <c:chart r:id="rId35"/>
        </a:graphicData>
      </a:graphic>
    </graphicFrame>
    <clientData/>
  </oneCellAnchor>
  <oneCellAnchor>
    <from>
      <col>6</col>
      <colOff>0</colOff>
      <row>1107</row>
      <rowOff>0</rowOff>
    </from>
    <ext cx="8640000" cy="4536000"/>
    <graphicFrame>
      <nvGraphicFramePr>
        <cNvPr id="36" name="Chart 36"/>
        <cNvGraphicFramePr/>
      </nvGraphicFramePr>
      <xfrm/>
      <a:graphic>
        <a:graphicData uri="http://schemas.openxmlformats.org/drawingml/2006/chart">
          <c:chart r:id="rId36"/>
        </a:graphicData>
      </a:graphic>
    </graphicFrame>
    <clientData/>
  </oneCellAnchor>
  <oneCellAnchor>
    <from>
      <col>6</col>
      <colOff>0</colOff>
      <row>1135</row>
      <rowOff>0</rowOff>
    </from>
    <ext cx="8640000" cy="4536000"/>
    <graphicFrame>
      <nvGraphicFramePr>
        <cNvPr id="37" name="Chart 37"/>
        <cNvGraphicFramePr/>
      </nvGraphicFramePr>
      <xfrm/>
      <a:graphic>
        <a:graphicData uri="http://schemas.openxmlformats.org/drawingml/2006/chart">
          <c:chart r:id="rId37"/>
        </a:graphicData>
      </a:graphic>
    </graphicFrame>
    <clientData/>
  </oneCellAnchor>
  <oneCellAnchor>
    <from>
      <col>6</col>
      <colOff>0</colOff>
      <row>1163</row>
      <rowOff>0</rowOff>
    </from>
    <ext cx="8640000" cy="4536000"/>
    <graphicFrame>
      <nvGraphicFramePr>
        <cNvPr id="38" name="Chart 38"/>
        <cNvGraphicFramePr/>
      </nvGraphicFramePr>
      <xfrm/>
      <a:graphic>
        <a:graphicData uri="http://schemas.openxmlformats.org/drawingml/2006/chart">
          <c:chart r:id="rId38"/>
        </a:graphicData>
      </a:graphic>
    </graphicFrame>
    <clientData/>
  </oneCellAnchor>
  <oneCellAnchor>
    <from>
      <col>6</col>
      <colOff>0</colOff>
      <row>1191</row>
      <rowOff>0</rowOff>
    </from>
    <ext cx="8640000" cy="4536000"/>
    <graphicFrame>
      <nvGraphicFramePr>
        <cNvPr id="39" name="Chart 39"/>
        <cNvGraphicFramePr/>
      </nvGraphicFramePr>
      <xfrm/>
      <a:graphic>
        <a:graphicData uri="http://schemas.openxmlformats.org/drawingml/2006/chart">
          <c:chart r:id="rId39"/>
        </a:graphicData>
      </a:graphic>
    </graphicFrame>
    <clientData/>
  </oneCellAnchor>
  <oneCellAnchor>
    <from>
      <col>6</col>
      <colOff>0</colOff>
      <row>1219</row>
      <rowOff>0</rowOff>
    </from>
    <ext cx="8640000" cy="4536000"/>
    <graphicFrame>
      <nvGraphicFramePr>
        <cNvPr id="40" name="Chart 40"/>
        <cNvGraphicFramePr/>
      </nvGraphicFramePr>
      <xfrm/>
      <a:graphic>
        <a:graphicData uri="http://schemas.openxmlformats.org/drawingml/2006/chart">
          <c:chart r:id="rId40"/>
        </a:graphicData>
      </a:graphic>
    </graphicFrame>
    <clientData/>
  </oneCellAnchor>
  <oneCellAnchor>
    <from>
      <col>6</col>
      <colOff>0</colOff>
      <row>1247</row>
      <rowOff>0</rowOff>
    </from>
    <ext cx="8640000" cy="4536000"/>
    <graphicFrame>
      <nvGraphicFramePr>
        <cNvPr id="41" name="Chart 41"/>
        <cNvGraphicFramePr/>
      </nvGraphicFramePr>
      <xfrm/>
      <a:graphic>
        <a:graphicData uri="http://schemas.openxmlformats.org/drawingml/2006/chart">
          <c:chart r:id="rId41"/>
        </a:graphicData>
      </a:graphic>
    </graphicFrame>
    <clientData/>
  </oneCellAnchor>
  <oneCellAnchor>
    <from>
      <col>6</col>
      <colOff>0</colOff>
      <row>1275</row>
      <rowOff>0</rowOff>
    </from>
    <ext cx="8640000" cy="4536000"/>
    <graphicFrame>
      <nvGraphicFramePr>
        <cNvPr id="42" name="Chart 42"/>
        <cNvGraphicFramePr/>
      </nvGraphicFramePr>
      <xfrm/>
      <a:graphic>
        <a:graphicData uri="http://schemas.openxmlformats.org/drawingml/2006/chart">
          <c:chart r:id="rId42"/>
        </a:graphicData>
      </a:graphic>
    </graphicFrame>
    <clientData/>
  </oneCellAnchor>
  <oneCellAnchor>
    <from>
      <col>6</col>
      <colOff>0</colOff>
      <row>1303</row>
      <rowOff>0</rowOff>
    </from>
    <ext cx="8640000" cy="4536000"/>
    <graphicFrame>
      <nvGraphicFramePr>
        <cNvPr id="43" name="Chart 43"/>
        <cNvGraphicFramePr/>
      </nvGraphicFramePr>
      <xfrm/>
      <a:graphic>
        <a:graphicData uri="http://schemas.openxmlformats.org/drawingml/2006/chart">
          <c:chart r:id="rId43"/>
        </a:graphicData>
      </a:graphic>
    </graphicFrame>
    <clientData/>
  </oneCellAnchor>
  <oneCellAnchor>
    <from>
      <col>6</col>
      <colOff>0</colOff>
      <row>1331</row>
      <rowOff>0</rowOff>
    </from>
    <ext cx="8640000" cy="4536000"/>
    <graphicFrame>
      <nvGraphicFramePr>
        <cNvPr id="44" name="Chart 44"/>
        <cNvGraphicFramePr/>
      </nvGraphicFramePr>
      <xfrm/>
      <a:graphic>
        <a:graphicData uri="http://schemas.openxmlformats.org/drawingml/2006/chart">
          <c:chart r:id="rId44"/>
        </a:graphicData>
      </a:graphic>
    </graphicFrame>
    <clientData/>
  </oneCellAnchor>
  <oneCellAnchor>
    <from>
      <col>6</col>
      <colOff>0</colOff>
      <row>1359</row>
      <rowOff>0</rowOff>
    </from>
    <ext cx="8640000" cy="4536000"/>
    <graphicFrame>
      <nvGraphicFramePr>
        <cNvPr id="45" name="Chart 45"/>
        <cNvGraphicFramePr/>
      </nvGraphicFramePr>
      <xfrm/>
      <a:graphic>
        <a:graphicData uri="http://schemas.openxmlformats.org/drawingml/2006/chart">
          <c:chart r:id="rId45"/>
        </a:graphicData>
      </a:graphic>
    </graphicFrame>
    <clientData/>
  </oneCellAnchor>
  <oneCellAnchor>
    <from>
      <col>6</col>
      <colOff>0</colOff>
      <row>1387</row>
      <rowOff>0</rowOff>
    </from>
    <ext cx="8640000" cy="4536000"/>
    <graphicFrame>
      <nvGraphicFramePr>
        <cNvPr id="46" name="Chart 46"/>
        <cNvGraphicFramePr/>
      </nvGraphicFramePr>
      <xfrm/>
      <a:graphic>
        <a:graphicData uri="http://schemas.openxmlformats.org/drawingml/2006/chart">
          <c:chart r:id="rId46"/>
        </a:graphicData>
      </a:graphic>
    </graphicFrame>
    <clientData/>
  </oneCellAnchor>
  <oneCellAnchor>
    <from>
      <col>6</col>
      <colOff>0</colOff>
      <row>1415</row>
      <rowOff>0</rowOff>
    </from>
    <ext cx="8640000" cy="4536000"/>
    <graphicFrame>
      <nvGraphicFramePr>
        <cNvPr id="47" name="Chart 47"/>
        <cNvGraphicFramePr/>
      </nvGraphicFramePr>
      <xfrm/>
      <a:graphic>
        <a:graphicData uri="http://schemas.openxmlformats.org/drawingml/2006/chart">
          <c:chart r:id="rId47"/>
        </a:graphicData>
      </a:graphic>
    </graphicFrame>
    <clientData/>
  </oneCellAnchor>
  <oneCellAnchor>
    <from>
      <col>6</col>
      <colOff>0</colOff>
      <row>1443</row>
      <rowOff>0</rowOff>
    </from>
    <ext cx="8640000" cy="4536000"/>
    <graphicFrame>
      <nvGraphicFramePr>
        <cNvPr id="48" name="Chart 48"/>
        <cNvGraphicFramePr/>
      </nvGraphicFramePr>
      <xfrm/>
      <a:graphic>
        <a:graphicData uri="http://schemas.openxmlformats.org/drawingml/2006/chart">
          <c:chart r:id="rId48"/>
        </a:graphicData>
      </a:graphic>
    </graphicFrame>
    <clientData/>
  </oneCellAnchor>
  <oneCellAnchor>
    <from>
      <col>6</col>
      <colOff>0</colOff>
      <row>1471</row>
      <rowOff>0</rowOff>
    </from>
    <ext cx="8640000" cy="4536000"/>
    <graphicFrame>
      <nvGraphicFramePr>
        <cNvPr id="49" name="Chart 49"/>
        <cNvGraphicFramePr/>
      </nvGraphicFramePr>
      <xfrm/>
      <a:graphic>
        <a:graphicData uri="http://schemas.openxmlformats.org/drawingml/2006/chart">
          <c:chart r:id="rId49"/>
        </a:graphicData>
      </a:graphic>
    </graphicFrame>
    <clientData/>
  </oneCellAnchor>
  <oneCellAnchor>
    <from>
      <col>6</col>
      <colOff>0</colOff>
      <row>1499</row>
      <rowOff>0</rowOff>
    </from>
    <ext cx="8640000" cy="4536000"/>
    <graphicFrame>
      <nvGraphicFramePr>
        <cNvPr id="50" name="Chart 50"/>
        <cNvGraphicFramePr/>
      </nvGraphicFramePr>
      <xfrm/>
      <a:graphic>
        <a:graphicData uri="http://schemas.openxmlformats.org/drawingml/2006/chart">
          <c:chart r:id="rId50"/>
        </a:graphicData>
      </a:graphic>
    </graphicFrame>
    <clientData/>
  </oneCellAnchor>
  <oneCellAnchor>
    <from>
      <col>6</col>
      <colOff>0</colOff>
      <row>1527</row>
      <rowOff>0</rowOff>
    </from>
    <ext cx="8640000" cy="4536000"/>
    <graphicFrame>
      <nvGraphicFramePr>
        <cNvPr id="51" name="Chart 51"/>
        <cNvGraphicFramePr/>
      </nvGraphicFramePr>
      <xfrm/>
      <a:graphic>
        <a:graphicData uri="http://schemas.openxmlformats.org/drawingml/2006/chart">
          <c:chart r:id="rId51"/>
        </a:graphicData>
      </a:graphic>
    </graphicFrame>
    <clientData/>
  </oneCellAnchor>
  <oneCellAnchor>
    <from>
      <col>6</col>
      <colOff>0</colOff>
      <row>1555</row>
      <rowOff>0</rowOff>
    </from>
    <ext cx="8640000" cy="4536000"/>
    <graphicFrame>
      <nvGraphicFramePr>
        <cNvPr id="52" name="Chart 52"/>
        <cNvGraphicFramePr/>
      </nvGraphicFramePr>
      <xfrm/>
      <a:graphic>
        <a:graphicData uri="http://schemas.openxmlformats.org/drawingml/2006/chart">
          <c:chart r:id="rId52"/>
        </a:graphicData>
      </a:graphic>
    </graphicFrame>
    <clientData/>
  </oneCellAnchor>
  <oneCellAnchor>
    <from>
      <col>6</col>
      <colOff>0</colOff>
      <row>1583</row>
      <rowOff>0</rowOff>
    </from>
    <ext cx="8640000" cy="4536000"/>
    <graphicFrame>
      <nvGraphicFramePr>
        <cNvPr id="53" name="Chart 53"/>
        <cNvGraphicFramePr/>
      </nvGraphicFramePr>
      <xfrm/>
      <a:graphic>
        <a:graphicData uri="http://schemas.openxmlformats.org/drawingml/2006/chart">
          <c:chart r:id="rId53"/>
        </a:graphicData>
      </a:graphic>
    </graphicFrame>
    <clientData/>
  </oneCellAnchor>
  <oneCellAnchor>
    <from>
      <col>6</col>
      <colOff>0</colOff>
      <row>1611</row>
      <rowOff>0</rowOff>
    </from>
    <ext cx="8640000" cy="4536000"/>
    <graphicFrame>
      <nvGraphicFramePr>
        <cNvPr id="54" name="Chart 54"/>
        <cNvGraphicFramePr/>
      </nvGraphicFramePr>
      <xfrm/>
      <a:graphic>
        <a:graphicData uri="http://schemas.openxmlformats.org/drawingml/2006/chart">
          <c:chart r:id="rId54"/>
        </a:graphicData>
      </a:graphic>
    </graphicFrame>
    <clientData/>
  </oneCellAnchor>
  <oneCellAnchor>
    <from>
      <col>6</col>
      <colOff>0</colOff>
      <row>1639</row>
      <rowOff>0</rowOff>
    </from>
    <ext cx="8640000" cy="4536000"/>
    <graphicFrame>
      <nvGraphicFramePr>
        <cNvPr id="55" name="Chart 55"/>
        <cNvGraphicFramePr/>
      </nvGraphicFramePr>
      <xfrm/>
      <a:graphic>
        <a:graphicData uri="http://schemas.openxmlformats.org/drawingml/2006/chart">
          <c:chart r:id="rId55"/>
        </a:graphicData>
      </a:graphic>
    </graphicFrame>
    <clientData/>
  </oneCellAnchor>
  <oneCellAnchor>
    <from>
      <col>6</col>
      <colOff>0</colOff>
      <row>1667</row>
      <rowOff>0</rowOff>
    </from>
    <ext cx="8640000" cy="4536000"/>
    <graphicFrame>
      <nvGraphicFramePr>
        <cNvPr id="56" name="Chart 56"/>
        <cNvGraphicFramePr/>
      </nvGraphicFramePr>
      <xfrm/>
      <a:graphic>
        <a:graphicData uri="http://schemas.openxmlformats.org/drawingml/2006/chart">
          <c:chart r:id="rId56"/>
        </a:graphicData>
      </a:graphic>
    </graphicFrame>
    <clientData/>
  </oneCellAnchor>
  <oneCellAnchor>
    <from>
      <col>6</col>
      <colOff>0</colOff>
      <row>1695</row>
      <rowOff>0</rowOff>
    </from>
    <ext cx="8640000" cy="4536000"/>
    <graphicFrame>
      <nvGraphicFramePr>
        <cNvPr id="57" name="Chart 57"/>
        <cNvGraphicFramePr/>
      </nvGraphicFramePr>
      <xfrm/>
      <a:graphic>
        <a:graphicData uri="http://schemas.openxmlformats.org/drawingml/2006/chart">
          <c:chart r:id="rId57"/>
        </a:graphicData>
      </a:graphic>
    </graphicFrame>
    <clientData/>
  </oneCellAnchor>
  <oneCellAnchor>
    <from>
      <col>6</col>
      <colOff>0</colOff>
      <row>1723</row>
      <rowOff>0</rowOff>
    </from>
    <ext cx="8640000" cy="4536000"/>
    <graphicFrame>
      <nvGraphicFramePr>
        <cNvPr id="58" name="Chart 58"/>
        <cNvGraphicFramePr/>
      </nvGraphicFramePr>
      <xfrm/>
      <a:graphic>
        <a:graphicData uri="http://schemas.openxmlformats.org/drawingml/2006/chart">
          <c:chart r:id="rId58"/>
        </a:graphicData>
      </a:graphic>
    </graphicFrame>
    <clientData/>
  </oneCellAnchor>
  <oneCellAnchor>
    <from>
      <col>6</col>
      <colOff>0</colOff>
      <row>1751</row>
      <rowOff>0</rowOff>
    </from>
    <ext cx="8640000" cy="4536000"/>
    <graphicFrame>
      <nvGraphicFramePr>
        <cNvPr id="59" name="Chart 59"/>
        <cNvGraphicFramePr/>
      </nvGraphicFramePr>
      <xfrm/>
      <a:graphic>
        <a:graphicData uri="http://schemas.openxmlformats.org/drawingml/2006/chart">
          <c:chart r:id="rId59"/>
        </a:graphicData>
      </a:graphic>
    </graphicFrame>
    <clientData/>
  </oneCellAnchor>
  <oneCellAnchor>
    <from>
      <col>6</col>
      <colOff>0</colOff>
      <row>1779</row>
      <rowOff>0</rowOff>
    </from>
    <ext cx="8640000" cy="4536000"/>
    <graphicFrame>
      <nvGraphicFramePr>
        <cNvPr id="60" name="Chart 60"/>
        <cNvGraphicFramePr/>
      </nvGraphicFramePr>
      <xfrm/>
      <a:graphic>
        <a:graphicData uri="http://schemas.openxmlformats.org/drawingml/2006/chart">
          <c:chart r:id="rId60"/>
        </a:graphicData>
      </a:graphic>
    </graphicFrame>
    <clientData/>
  </oneCellAnchor>
  <oneCellAnchor>
    <from>
      <col>6</col>
      <colOff>0</colOff>
      <row>1807</row>
      <rowOff>0</rowOff>
    </from>
    <ext cx="8640000" cy="4536000"/>
    <graphicFrame>
      <nvGraphicFramePr>
        <cNvPr id="61" name="Chart 61"/>
        <cNvGraphicFramePr/>
      </nvGraphicFramePr>
      <xfrm/>
      <a:graphic>
        <a:graphicData uri="http://schemas.openxmlformats.org/drawingml/2006/chart">
          <c:chart r:id="rId61"/>
        </a:graphicData>
      </a:graphic>
    </graphicFrame>
    <clientData/>
  </oneCellAnchor>
  <oneCellAnchor>
    <from>
      <col>6</col>
      <colOff>0</colOff>
      <row>1835</row>
      <rowOff>0</rowOff>
    </from>
    <ext cx="8640000" cy="4536000"/>
    <graphicFrame>
      <nvGraphicFramePr>
        <cNvPr id="62" name="Chart 62"/>
        <cNvGraphicFramePr/>
      </nvGraphicFramePr>
      <xfrm/>
      <a:graphic>
        <a:graphicData uri="http://schemas.openxmlformats.org/drawingml/2006/chart">
          <c:chart r:id="rId62"/>
        </a:graphicData>
      </a:graphic>
    </graphicFrame>
    <clientData/>
  </oneCellAnchor>
  <oneCellAnchor>
    <from>
      <col>6</col>
      <colOff>0</colOff>
      <row>1863</row>
      <rowOff>0</rowOff>
    </from>
    <ext cx="8640000" cy="4536000"/>
    <graphicFrame>
      <nvGraphicFramePr>
        <cNvPr id="63" name="Chart 63"/>
        <cNvGraphicFramePr/>
      </nvGraphicFramePr>
      <xfrm/>
      <a:graphic>
        <a:graphicData uri="http://schemas.openxmlformats.org/drawingml/2006/chart">
          <c:chart r:id="rId63"/>
        </a:graphicData>
      </a:graphic>
    </graphicFrame>
    <clientData/>
  </oneCellAnchor>
  <oneCellAnchor>
    <from>
      <col>6</col>
      <colOff>0</colOff>
      <row>1891</row>
      <rowOff>0</rowOff>
    </from>
    <ext cx="8640000" cy="4536000"/>
    <graphicFrame>
      <nvGraphicFramePr>
        <cNvPr id="64" name="Chart 64"/>
        <cNvGraphicFramePr/>
      </nvGraphicFramePr>
      <xfrm/>
      <a:graphic>
        <a:graphicData uri="http://schemas.openxmlformats.org/drawingml/2006/chart">
          <c:chart r:id="rId64"/>
        </a:graphicData>
      </a:graphic>
    </graphicFrame>
    <clientData/>
  </oneCellAnchor>
  <oneCellAnchor>
    <from>
      <col>6</col>
      <colOff>0</colOff>
      <row>1919</row>
      <rowOff>0</rowOff>
    </from>
    <ext cx="8640000" cy="4536000"/>
    <graphicFrame>
      <nvGraphicFramePr>
        <cNvPr id="65" name="Chart 65"/>
        <cNvGraphicFramePr/>
      </nvGraphicFramePr>
      <xfrm/>
      <a:graphic>
        <a:graphicData uri="http://schemas.openxmlformats.org/drawingml/2006/chart">
          <c:chart r:id="rId65"/>
        </a:graphicData>
      </a:graphic>
    </graphicFrame>
    <clientData/>
  </oneCellAnchor>
  <oneCellAnchor>
    <from>
      <col>6</col>
      <colOff>0</colOff>
      <row>1947</row>
      <rowOff>0</rowOff>
    </from>
    <ext cx="8640000" cy="4536000"/>
    <graphicFrame>
      <nvGraphicFramePr>
        <cNvPr id="66" name="Chart 66"/>
        <cNvGraphicFramePr/>
      </nvGraphicFramePr>
      <xfrm/>
      <a:graphic>
        <a:graphicData uri="http://schemas.openxmlformats.org/drawingml/2006/chart">
          <c:chart r:id="rId66"/>
        </a:graphicData>
      </a:graphic>
    </graphicFrame>
    <clientData/>
  </oneCellAnchor>
  <oneCellAnchor>
    <from>
      <col>6</col>
      <colOff>0</colOff>
      <row>1975</row>
      <rowOff>0</rowOff>
    </from>
    <ext cx="8640000" cy="4536000"/>
    <graphicFrame>
      <nvGraphicFramePr>
        <cNvPr id="67" name="Chart 67"/>
        <cNvGraphicFramePr/>
      </nvGraphicFramePr>
      <xfrm/>
      <a:graphic>
        <a:graphicData uri="http://schemas.openxmlformats.org/drawingml/2006/chart">
          <c:chart r:id="rId67"/>
        </a:graphicData>
      </a:graphic>
    </graphicFrame>
    <clientData/>
  </oneCellAnchor>
  <oneCellAnchor>
    <from>
      <col>6</col>
      <colOff>0</colOff>
      <row>2003</row>
      <rowOff>0</rowOff>
    </from>
    <ext cx="8640000" cy="4536000"/>
    <graphicFrame>
      <nvGraphicFramePr>
        <cNvPr id="68" name="Chart 68"/>
        <cNvGraphicFramePr/>
      </nvGraphicFramePr>
      <xfrm/>
      <a:graphic>
        <a:graphicData uri="http://schemas.openxmlformats.org/drawingml/2006/chart">
          <c:chart r:id="rId68"/>
        </a:graphicData>
      </a:graphic>
    </graphicFrame>
    <clientData/>
  </oneCellAnchor>
  <oneCellAnchor>
    <from>
      <col>6</col>
      <colOff>0</colOff>
      <row>2031</row>
      <rowOff>0</rowOff>
    </from>
    <ext cx="8640000" cy="4536000"/>
    <graphicFrame>
      <nvGraphicFramePr>
        <cNvPr id="69" name="Chart 69"/>
        <cNvGraphicFramePr/>
      </nvGraphicFramePr>
      <xfrm/>
      <a:graphic>
        <a:graphicData uri="http://schemas.openxmlformats.org/drawingml/2006/chart">
          <c:chart r:id="rId69"/>
        </a:graphicData>
      </a:graphic>
    </graphicFrame>
    <clientData/>
  </oneCellAnchor>
  <oneCellAnchor>
    <from>
      <col>6</col>
      <colOff>0</colOff>
      <row>2059</row>
      <rowOff>0</rowOff>
    </from>
    <ext cx="8640000" cy="4536000"/>
    <graphicFrame>
      <nvGraphicFramePr>
        <cNvPr id="70" name="Chart 70"/>
        <cNvGraphicFramePr/>
      </nvGraphicFramePr>
      <xfrm/>
      <a:graphic>
        <a:graphicData uri="http://schemas.openxmlformats.org/drawingml/2006/chart">
          <c:chart r:id="rId70"/>
        </a:graphicData>
      </a:graphic>
    </graphicFrame>
    <clientData/>
  </oneCellAnchor>
  <oneCellAnchor>
    <from>
      <col>6</col>
      <colOff>0</colOff>
      <row>2087</row>
      <rowOff>0</rowOff>
    </from>
    <ext cx="8640000" cy="4536000"/>
    <graphicFrame>
      <nvGraphicFramePr>
        <cNvPr id="71" name="Chart 71"/>
        <cNvGraphicFramePr/>
      </nvGraphicFramePr>
      <xfrm/>
      <a:graphic>
        <a:graphicData uri="http://schemas.openxmlformats.org/drawingml/2006/chart">
          <c:chart r:id="rId71"/>
        </a:graphicData>
      </a:graphic>
    </graphicFrame>
    <clientData/>
  </oneCellAnchor>
  <oneCellAnchor>
    <from>
      <col>6</col>
      <colOff>0</colOff>
      <row>2115</row>
      <rowOff>0</rowOff>
    </from>
    <ext cx="8640000" cy="4536000"/>
    <graphicFrame>
      <nvGraphicFramePr>
        <cNvPr id="72" name="Chart 72"/>
        <cNvGraphicFramePr/>
      </nvGraphicFramePr>
      <xfrm/>
      <a:graphic>
        <a:graphicData uri="http://schemas.openxmlformats.org/drawingml/2006/chart">
          <c:chart r:id="rId72"/>
        </a:graphicData>
      </a:graphic>
    </graphicFrame>
    <clientData/>
  </oneCellAnchor>
  <oneCellAnchor>
    <from>
      <col>6</col>
      <colOff>0</colOff>
      <row>2143</row>
      <rowOff>0</rowOff>
    </from>
    <ext cx="8640000" cy="4536000"/>
    <graphicFrame>
      <nvGraphicFramePr>
        <cNvPr id="73" name="Chart 73"/>
        <cNvGraphicFramePr/>
      </nvGraphicFramePr>
      <xfrm/>
      <a:graphic>
        <a:graphicData uri="http://schemas.openxmlformats.org/drawingml/2006/chart">
          <c:chart r:id="rId73"/>
        </a:graphicData>
      </a:graphic>
    </graphicFrame>
    <clientData/>
  </oneCellAnchor>
  <oneCellAnchor>
    <from>
      <col>6</col>
      <colOff>0</colOff>
      <row>2171</row>
      <rowOff>0</rowOff>
    </from>
    <ext cx="8640000" cy="4536000"/>
    <graphicFrame>
      <nvGraphicFramePr>
        <cNvPr id="74" name="Chart 74"/>
        <cNvGraphicFramePr/>
      </nvGraphicFramePr>
      <xfrm/>
      <a:graphic>
        <a:graphicData uri="http://schemas.openxmlformats.org/drawingml/2006/chart">
          <c:chart r:id="rId74"/>
        </a:graphicData>
      </a:graphic>
    </graphicFrame>
    <clientData/>
  </oneCellAnchor>
  <oneCellAnchor>
    <from>
      <col>6</col>
      <colOff>0</colOff>
      <row>2199</row>
      <rowOff>0</rowOff>
    </from>
    <ext cx="8640000" cy="4536000"/>
    <graphicFrame>
      <nvGraphicFramePr>
        <cNvPr id="75" name="Chart 75"/>
        <cNvGraphicFramePr/>
      </nvGraphicFramePr>
      <xfrm/>
      <a:graphic>
        <a:graphicData uri="http://schemas.openxmlformats.org/drawingml/2006/chart">
          <c:chart r:id="rId75"/>
        </a:graphicData>
      </a:graphic>
    </graphicFrame>
    <clientData/>
  </oneCellAnchor>
  <oneCellAnchor>
    <from>
      <col>6</col>
      <colOff>0</colOff>
      <row>2227</row>
      <rowOff>0</rowOff>
    </from>
    <ext cx="8640000" cy="4536000"/>
    <graphicFrame>
      <nvGraphicFramePr>
        <cNvPr id="76" name="Chart 76"/>
        <cNvGraphicFramePr/>
      </nvGraphicFramePr>
      <xfrm/>
      <a:graphic>
        <a:graphicData uri="http://schemas.openxmlformats.org/drawingml/2006/chart">
          <c:chart r:id="rId76"/>
        </a:graphicData>
      </a:graphic>
    </graphicFrame>
    <clientData/>
  </oneCellAnchor>
  <oneCellAnchor>
    <from>
      <col>6</col>
      <colOff>0</colOff>
      <row>2255</row>
      <rowOff>0</rowOff>
    </from>
    <ext cx="8640000" cy="4536000"/>
    <graphicFrame>
      <nvGraphicFramePr>
        <cNvPr id="77" name="Chart 77"/>
        <cNvGraphicFramePr/>
      </nvGraphicFramePr>
      <xfrm/>
      <a:graphic>
        <a:graphicData uri="http://schemas.openxmlformats.org/drawingml/2006/chart">
          <c:chart r:id="rId77"/>
        </a:graphicData>
      </a:graphic>
    </graphicFrame>
    <clientData/>
  </oneCellAnchor>
  <oneCellAnchor>
    <from>
      <col>6</col>
      <colOff>0</colOff>
      <row>2283</row>
      <rowOff>0</rowOff>
    </from>
    <ext cx="8640000" cy="4536000"/>
    <graphicFrame>
      <nvGraphicFramePr>
        <cNvPr id="78" name="Chart 78"/>
        <cNvGraphicFramePr/>
      </nvGraphicFramePr>
      <xfrm/>
      <a:graphic>
        <a:graphicData uri="http://schemas.openxmlformats.org/drawingml/2006/chart">
          <c:chart r:id="rId78"/>
        </a:graphicData>
      </a:graphic>
    </graphicFrame>
    <clientData/>
  </oneCellAnchor>
  <oneCellAnchor>
    <from>
      <col>6</col>
      <colOff>0</colOff>
      <row>2311</row>
      <rowOff>0</rowOff>
    </from>
    <ext cx="8640000" cy="4536000"/>
    <graphicFrame>
      <nvGraphicFramePr>
        <cNvPr id="79" name="Chart 79"/>
        <cNvGraphicFramePr/>
      </nvGraphicFramePr>
      <xfrm/>
      <a:graphic>
        <a:graphicData uri="http://schemas.openxmlformats.org/drawingml/2006/chart">
          <c:chart r:id="rId79"/>
        </a:graphicData>
      </a:graphic>
    </graphicFrame>
    <clientData/>
  </oneCellAnchor>
  <oneCellAnchor>
    <from>
      <col>6</col>
      <colOff>0</colOff>
      <row>2339</row>
      <rowOff>0</rowOff>
    </from>
    <ext cx="8640000" cy="4536000"/>
    <graphicFrame>
      <nvGraphicFramePr>
        <cNvPr id="80" name="Chart 80"/>
        <cNvGraphicFramePr/>
      </nvGraphicFramePr>
      <xfrm/>
      <a:graphic>
        <a:graphicData uri="http://schemas.openxmlformats.org/drawingml/2006/chart">
          <c:chart r:id="rId80"/>
        </a:graphicData>
      </a:graphic>
    </graphicFrame>
    <clientData/>
  </oneCellAnchor>
  <oneCellAnchor>
    <from>
      <col>6</col>
      <colOff>0</colOff>
      <row>2367</row>
      <rowOff>0</rowOff>
    </from>
    <ext cx="8640000" cy="4536000"/>
    <graphicFrame>
      <nvGraphicFramePr>
        <cNvPr id="81" name="Chart 81"/>
        <cNvGraphicFramePr/>
      </nvGraphicFramePr>
      <xfrm/>
      <a:graphic>
        <a:graphicData uri="http://schemas.openxmlformats.org/drawingml/2006/chart">
          <c:chart r:id="rId81"/>
        </a:graphicData>
      </a:graphic>
    </graphicFrame>
    <clientData/>
  </oneCellAnchor>
  <oneCellAnchor>
    <from>
      <col>6</col>
      <colOff>0</colOff>
      <row>2395</row>
      <rowOff>0</rowOff>
    </from>
    <ext cx="8640000" cy="4536000"/>
    <graphicFrame>
      <nvGraphicFramePr>
        <cNvPr id="82" name="Chart 82"/>
        <cNvGraphicFramePr/>
      </nvGraphicFramePr>
      <xfrm/>
      <a:graphic>
        <a:graphicData uri="http://schemas.openxmlformats.org/drawingml/2006/chart">
          <c:chart r:id="rId82"/>
        </a:graphicData>
      </a:graphic>
    </graphicFrame>
    <clientData/>
  </oneCellAnchor>
  <oneCellAnchor>
    <from>
      <col>6</col>
      <colOff>0</colOff>
      <row>2423</row>
      <rowOff>0</rowOff>
    </from>
    <ext cx="8640000" cy="4536000"/>
    <graphicFrame>
      <nvGraphicFramePr>
        <cNvPr id="83" name="Chart 83"/>
        <cNvGraphicFramePr/>
      </nvGraphicFramePr>
      <xfrm/>
      <a:graphic>
        <a:graphicData uri="http://schemas.openxmlformats.org/drawingml/2006/chart">
          <c:chart r:id="rId83"/>
        </a:graphicData>
      </a:graphic>
    </graphicFrame>
    <clientData/>
  </oneCellAnchor>
  <oneCellAnchor>
    <from>
      <col>6</col>
      <colOff>0</colOff>
      <row>2451</row>
      <rowOff>0</rowOff>
    </from>
    <ext cx="8640000" cy="4536000"/>
    <graphicFrame>
      <nvGraphicFramePr>
        <cNvPr id="84" name="Chart 84"/>
        <cNvGraphicFramePr/>
      </nvGraphicFramePr>
      <xfrm/>
      <a:graphic>
        <a:graphicData uri="http://schemas.openxmlformats.org/drawingml/2006/chart">
          <c:chart r:id="rId84"/>
        </a:graphicData>
      </a:graphic>
    </graphicFrame>
    <clientData/>
  </oneCellAnchor>
  <oneCellAnchor>
    <from>
      <col>6</col>
      <colOff>0</colOff>
      <row>2479</row>
      <rowOff>0</rowOff>
    </from>
    <ext cx="8640000" cy="4536000"/>
    <graphicFrame>
      <nvGraphicFramePr>
        <cNvPr id="85" name="Chart 85"/>
        <cNvGraphicFramePr/>
      </nvGraphicFramePr>
      <xfrm/>
      <a:graphic>
        <a:graphicData uri="http://schemas.openxmlformats.org/drawingml/2006/chart">
          <c:chart r:id="rId85"/>
        </a:graphicData>
      </a:graphic>
    </graphicFrame>
    <clientData/>
  </oneCellAnchor>
  <oneCellAnchor>
    <from>
      <col>6</col>
      <colOff>0</colOff>
      <row>2507</row>
      <rowOff>0</rowOff>
    </from>
    <ext cx="8640000" cy="4536000"/>
    <graphicFrame>
      <nvGraphicFramePr>
        <cNvPr id="86" name="Chart 86"/>
        <cNvGraphicFramePr/>
      </nvGraphicFramePr>
      <xfrm/>
      <a:graphic>
        <a:graphicData uri="http://schemas.openxmlformats.org/drawingml/2006/chart">
          <c:chart r:id="rId86"/>
        </a:graphicData>
      </a:graphic>
    </graphicFrame>
    <clientData/>
  </oneCellAnchor>
  <oneCellAnchor>
    <from>
      <col>6</col>
      <colOff>0</colOff>
      <row>2535</row>
      <rowOff>0</rowOff>
    </from>
    <ext cx="8640000" cy="4536000"/>
    <graphicFrame>
      <nvGraphicFramePr>
        <cNvPr id="87" name="Chart 87"/>
        <cNvGraphicFramePr/>
      </nvGraphicFramePr>
      <xfrm/>
      <a:graphic>
        <a:graphicData uri="http://schemas.openxmlformats.org/drawingml/2006/chart">
          <c:chart r:id="rId87"/>
        </a:graphicData>
      </a:graphic>
    </graphicFrame>
    <clientData/>
  </oneCellAnchor>
  <oneCellAnchor>
    <from>
      <col>6</col>
      <colOff>0</colOff>
      <row>2563</row>
      <rowOff>0</rowOff>
    </from>
    <ext cx="8640000" cy="4536000"/>
    <graphicFrame>
      <nvGraphicFramePr>
        <cNvPr id="88" name="Chart 88"/>
        <cNvGraphicFramePr/>
      </nvGraphicFramePr>
      <xfrm/>
      <a:graphic>
        <a:graphicData uri="http://schemas.openxmlformats.org/drawingml/2006/chart">
          <c:chart r:id="rId88"/>
        </a:graphicData>
      </a:graphic>
    </graphicFrame>
    <clientData/>
  </oneCellAnchor>
  <oneCellAnchor>
    <from>
      <col>6</col>
      <colOff>0</colOff>
      <row>2591</row>
      <rowOff>0</rowOff>
    </from>
    <ext cx="8640000" cy="4536000"/>
    <graphicFrame>
      <nvGraphicFramePr>
        <cNvPr id="89" name="Chart 89"/>
        <cNvGraphicFramePr/>
      </nvGraphicFramePr>
      <xfrm/>
      <a:graphic>
        <a:graphicData uri="http://schemas.openxmlformats.org/drawingml/2006/chart">
          <c:chart r:id="rId89"/>
        </a:graphicData>
      </a:graphic>
    </graphicFrame>
    <clientData/>
  </oneCellAnchor>
  <oneCellAnchor>
    <from>
      <col>6</col>
      <colOff>0</colOff>
      <row>2619</row>
      <rowOff>0</rowOff>
    </from>
    <ext cx="8640000" cy="4536000"/>
    <graphicFrame>
      <nvGraphicFramePr>
        <cNvPr id="90" name="Chart 90"/>
        <cNvGraphicFramePr/>
      </nvGraphicFramePr>
      <xfrm/>
      <a:graphic>
        <a:graphicData uri="http://schemas.openxmlformats.org/drawingml/2006/chart">
          <c:chart r:id="rId90"/>
        </a:graphicData>
      </a:graphic>
    </graphicFrame>
    <clientData/>
  </oneCellAnchor>
  <oneCellAnchor>
    <from>
      <col>6</col>
      <colOff>0</colOff>
      <row>2647</row>
      <rowOff>0</rowOff>
    </from>
    <ext cx="8640000" cy="4536000"/>
    <graphicFrame>
      <nvGraphicFramePr>
        <cNvPr id="91" name="Chart 91"/>
        <cNvGraphicFramePr/>
      </nvGraphicFramePr>
      <xfrm/>
      <a:graphic>
        <a:graphicData uri="http://schemas.openxmlformats.org/drawingml/2006/chart">
          <c:chart r:id="rId91"/>
        </a:graphicData>
      </a:graphic>
    </graphicFrame>
    <clientData/>
  </oneCellAnchor>
  <oneCellAnchor>
    <from>
      <col>6</col>
      <colOff>0</colOff>
      <row>2675</row>
      <rowOff>0</rowOff>
    </from>
    <ext cx="8640000" cy="4536000"/>
    <graphicFrame>
      <nvGraphicFramePr>
        <cNvPr id="92" name="Chart 92"/>
        <cNvGraphicFramePr/>
      </nvGraphicFramePr>
      <xfrm/>
      <a:graphic>
        <a:graphicData uri="http://schemas.openxmlformats.org/drawingml/2006/chart">
          <c:chart r:id="rId92"/>
        </a:graphicData>
      </a:graphic>
    </graphicFrame>
    <clientData/>
  </oneCellAnchor>
  <oneCellAnchor>
    <from>
      <col>6</col>
      <colOff>0</colOff>
      <row>2703</row>
      <rowOff>0</rowOff>
    </from>
    <ext cx="8640000" cy="4536000"/>
    <graphicFrame>
      <nvGraphicFramePr>
        <cNvPr id="93" name="Chart 93"/>
        <cNvGraphicFramePr/>
      </nvGraphicFramePr>
      <xfrm/>
      <a:graphic>
        <a:graphicData uri="http://schemas.openxmlformats.org/drawingml/2006/chart">
          <c:chart r:id="rId93"/>
        </a:graphicData>
      </a:graphic>
    </graphicFrame>
    <clientData/>
  </oneCellAnchor>
  <oneCellAnchor>
    <from>
      <col>6</col>
      <colOff>0</colOff>
      <row>2731</row>
      <rowOff>0</rowOff>
    </from>
    <ext cx="8640000" cy="4536000"/>
    <graphicFrame>
      <nvGraphicFramePr>
        <cNvPr id="94" name="Chart 94"/>
        <cNvGraphicFramePr/>
      </nvGraphicFramePr>
      <xfrm/>
      <a:graphic>
        <a:graphicData uri="http://schemas.openxmlformats.org/drawingml/2006/chart">
          <c:chart r:id="rId94"/>
        </a:graphicData>
      </a:graphic>
    </graphicFrame>
    <clientData/>
  </oneCellAnchor>
  <oneCellAnchor>
    <from>
      <col>6</col>
      <colOff>0</colOff>
      <row>2759</row>
      <rowOff>0</rowOff>
    </from>
    <ext cx="8640000" cy="4536000"/>
    <graphicFrame>
      <nvGraphicFramePr>
        <cNvPr id="95" name="Chart 95"/>
        <cNvGraphicFramePr/>
      </nvGraphicFramePr>
      <xfrm/>
      <a:graphic>
        <a:graphicData uri="http://schemas.openxmlformats.org/drawingml/2006/chart">
          <c:chart r:id="rId95"/>
        </a:graphicData>
      </a:graphic>
    </graphicFrame>
    <clientData/>
  </oneCellAnchor>
  <oneCellAnchor>
    <from>
      <col>6</col>
      <colOff>0</colOff>
      <row>2787</row>
      <rowOff>0</rowOff>
    </from>
    <ext cx="8640000" cy="4536000"/>
    <graphicFrame>
      <nvGraphicFramePr>
        <cNvPr id="96" name="Chart 96"/>
        <cNvGraphicFramePr/>
      </nvGraphicFramePr>
      <xfrm/>
      <a:graphic>
        <a:graphicData uri="http://schemas.openxmlformats.org/drawingml/2006/chart">
          <c:chart r:id="rId96"/>
        </a:graphicData>
      </a:graphic>
    </graphicFrame>
    <clientData/>
  </oneCellAnchor>
  <oneCellAnchor>
    <from>
      <col>6</col>
      <colOff>0</colOff>
      <row>2815</row>
      <rowOff>0</rowOff>
    </from>
    <ext cx="8640000" cy="4536000"/>
    <graphicFrame>
      <nvGraphicFramePr>
        <cNvPr id="97" name="Chart 97"/>
        <cNvGraphicFramePr/>
      </nvGraphicFramePr>
      <xfrm/>
      <a:graphic>
        <a:graphicData uri="http://schemas.openxmlformats.org/drawingml/2006/chart">
          <c:chart r:id="rId97"/>
        </a:graphicData>
      </a:graphic>
    </graphicFrame>
    <clientData/>
  </oneCellAnchor>
  <oneCellAnchor>
    <from>
      <col>6</col>
      <colOff>0</colOff>
      <row>2843</row>
      <rowOff>0</rowOff>
    </from>
    <ext cx="8640000" cy="4536000"/>
    <graphicFrame>
      <nvGraphicFramePr>
        <cNvPr id="98" name="Chart 98"/>
        <cNvGraphicFramePr/>
      </nvGraphicFramePr>
      <xfrm/>
      <a:graphic>
        <a:graphicData uri="http://schemas.openxmlformats.org/drawingml/2006/chart">
          <c:chart r:id="rId98"/>
        </a:graphicData>
      </a:graphic>
    </graphicFrame>
    <clientData/>
  </oneCellAnchor>
  <oneCellAnchor>
    <from>
      <col>6</col>
      <colOff>0</colOff>
      <row>2871</row>
      <rowOff>0</rowOff>
    </from>
    <ext cx="8640000" cy="4536000"/>
    <graphicFrame>
      <nvGraphicFramePr>
        <cNvPr id="99" name="Chart 99"/>
        <cNvGraphicFramePr/>
      </nvGraphicFramePr>
      <xfrm/>
      <a:graphic>
        <a:graphicData uri="http://schemas.openxmlformats.org/drawingml/2006/chart">
          <c:chart r:id="rId99"/>
        </a:graphicData>
      </a:graphic>
    </graphicFrame>
    <clientData/>
  </oneCellAnchor>
  <oneCellAnchor>
    <from>
      <col>6</col>
      <colOff>0</colOff>
      <row>2899</row>
      <rowOff>0</rowOff>
    </from>
    <ext cx="8640000" cy="4536000"/>
    <graphicFrame>
      <nvGraphicFramePr>
        <cNvPr id="100" name="Chart 100"/>
        <cNvGraphicFramePr/>
      </nvGraphicFramePr>
      <xfrm/>
      <a:graphic>
        <a:graphicData uri="http://schemas.openxmlformats.org/drawingml/2006/chart">
          <c:chart r:id="rId100"/>
        </a:graphicData>
      </a:graphic>
    </graphicFrame>
    <clientData/>
  </oneCellAnchor>
  <oneCellAnchor>
    <from>
      <col>6</col>
      <colOff>0</colOff>
      <row>2927</row>
      <rowOff>0</rowOff>
    </from>
    <ext cx="8640000" cy="4536000"/>
    <graphicFrame>
      <nvGraphicFramePr>
        <cNvPr id="101" name="Chart 101"/>
        <cNvGraphicFramePr/>
      </nvGraphicFramePr>
      <xfrm/>
      <a:graphic>
        <a:graphicData uri="http://schemas.openxmlformats.org/drawingml/2006/chart">
          <c:chart r:id="rId101"/>
        </a:graphicData>
      </a:graphic>
    </graphicFrame>
    <clientData/>
  </oneCellAnchor>
  <oneCellAnchor>
    <from>
      <col>6</col>
      <colOff>0</colOff>
      <row>2955</row>
      <rowOff>0</rowOff>
    </from>
    <ext cx="8640000" cy="4536000"/>
    <graphicFrame>
      <nvGraphicFramePr>
        <cNvPr id="102" name="Chart 102"/>
        <cNvGraphicFramePr/>
      </nvGraphicFramePr>
      <xfrm/>
      <a:graphic>
        <a:graphicData uri="http://schemas.openxmlformats.org/drawingml/2006/chart">
          <c:chart r:id="rId102"/>
        </a:graphicData>
      </a:graphic>
    </graphicFrame>
    <clientData/>
  </oneCellAnchor>
  <oneCellAnchor>
    <from>
      <col>6</col>
      <colOff>0</colOff>
      <row>2983</row>
      <rowOff>0</rowOff>
    </from>
    <ext cx="8640000" cy="4536000"/>
    <graphicFrame>
      <nvGraphicFramePr>
        <cNvPr id="103" name="Chart 103"/>
        <cNvGraphicFramePr/>
      </nvGraphicFramePr>
      <xfrm/>
      <a:graphic>
        <a:graphicData uri="http://schemas.openxmlformats.org/drawingml/2006/chart">
          <c:chart r:id="rId103"/>
        </a:graphicData>
      </a:graphic>
    </graphicFrame>
    <clientData/>
  </oneCellAnchor>
  <oneCellAnchor>
    <from>
      <col>6</col>
      <colOff>0</colOff>
      <row>3011</row>
      <rowOff>0</rowOff>
    </from>
    <ext cx="8640000" cy="4536000"/>
    <graphicFrame>
      <nvGraphicFramePr>
        <cNvPr id="104" name="Chart 104"/>
        <cNvGraphicFramePr/>
      </nvGraphicFramePr>
      <xfrm/>
      <a:graphic>
        <a:graphicData uri="http://schemas.openxmlformats.org/drawingml/2006/chart">
          <c:chart r:id="rId104"/>
        </a:graphicData>
      </a:graphic>
    </graphicFrame>
    <clientData/>
  </oneCellAnchor>
  <oneCellAnchor>
    <from>
      <col>6</col>
      <colOff>0</colOff>
      <row>3039</row>
      <rowOff>0</rowOff>
    </from>
    <ext cx="8640000" cy="4536000"/>
    <graphicFrame>
      <nvGraphicFramePr>
        <cNvPr id="105" name="Chart 105"/>
        <cNvGraphicFramePr/>
      </nvGraphicFramePr>
      <xfrm/>
      <a:graphic>
        <a:graphicData uri="http://schemas.openxmlformats.org/drawingml/2006/chart">
          <c:chart r:id="rId105"/>
        </a:graphicData>
      </a:graphic>
    </graphicFrame>
    <clientData/>
  </oneCellAnchor>
  <oneCellAnchor>
    <from>
      <col>6</col>
      <colOff>0</colOff>
      <row>3067</row>
      <rowOff>0</rowOff>
    </from>
    <ext cx="8640000" cy="4536000"/>
    <graphicFrame>
      <nvGraphicFramePr>
        <cNvPr id="106" name="Chart 106"/>
        <cNvGraphicFramePr/>
      </nvGraphicFramePr>
      <xfrm/>
      <a:graphic>
        <a:graphicData uri="http://schemas.openxmlformats.org/drawingml/2006/chart">
          <c:chart r:id="rId106"/>
        </a:graphicData>
      </a:graphic>
    </graphicFrame>
    <clientData/>
  </oneCellAnchor>
  <oneCellAnchor>
    <from>
      <col>6</col>
      <colOff>0</colOff>
      <row>3095</row>
      <rowOff>0</rowOff>
    </from>
    <ext cx="8640000" cy="4536000"/>
    <graphicFrame>
      <nvGraphicFramePr>
        <cNvPr id="107" name="Chart 107"/>
        <cNvGraphicFramePr/>
      </nvGraphicFramePr>
      <xfrm/>
      <a:graphic>
        <a:graphicData uri="http://schemas.openxmlformats.org/drawingml/2006/chart">
          <c:chart r:id="rId107"/>
        </a:graphicData>
      </a:graphic>
    </graphicFrame>
    <clientData/>
  </oneCellAnchor>
  <oneCellAnchor>
    <from>
      <col>6</col>
      <colOff>0</colOff>
      <row>3123</row>
      <rowOff>0</rowOff>
    </from>
    <ext cx="8640000" cy="4536000"/>
    <graphicFrame>
      <nvGraphicFramePr>
        <cNvPr id="108" name="Chart 108"/>
        <cNvGraphicFramePr/>
      </nvGraphicFramePr>
      <xfrm/>
      <a:graphic>
        <a:graphicData uri="http://schemas.openxmlformats.org/drawingml/2006/chart">
          <c:chart r:id="rId108"/>
        </a:graphicData>
      </a:graphic>
    </graphicFrame>
    <clientData/>
  </oneCellAnchor>
  <oneCellAnchor>
    <from>
      <col>6</col>
      <colOff>0</colOff>
      <row>3151</row>
      <rowOff>0</rowOff>
    </from>
    <ext cx="8640000" cy="4536000"/>
    <graphicFrame>
      <nvGraphicFramePr>
        <cNvPr id="109" name="Chart 109"/>
        <cNvGraphicFramePr/>
      </nvGraphicFramePr>
      <xfrm/>
      <a:graphic>
        <a:graphicData uri="http://schemas.openxmlformats.org/drawingml/2006/chart">
          <c:chart r:id="rId109"/>
        </a:graphicData>
      </a:graphic>
    </graphicFrame>
    <clientData/>
  </oneCellAnchor>
  <oneCellAnchor>
    <from>
      <col>6</col>
      <colOff>0</colOff>
      <row>3179</row>
      <rowOff>0</rowOff>
    </from>
    <ext cx="8640000" cy="4536000"/>
    <graphicFrame>
      <nvGraphicFramePr>
        <cNvPr id="110" name="Chart 110"/>
        <cNvGraphicFramePr/>
      </nvGraphicFramePr>
      <xfrm/>
      <a:graphic>
        <a:graphicData uri="http://schemas.openxmlformats.org/drawingml/2006/chart">
          <c:chart r:id="rId110"/>
        </a:graphicData>
      </a:graphic>
    </graphicFrame>
    <clientData/>
  </oneCellAnchor>
  <oneCellAnchor>
    <from>
      <col>6</col>
      <colOff>0</colOff>
      <row>3207</row>
      <rowOff>0</rowOff>
    </from>
    <ext cx="8640000" cy="4536000"/>
    <graphicFrame>
      <nvGraphicFramePr>
        <cNvPr id="111" name="Chart 111"/>
        <cNvGraphicFramePr/>
      </nvGraphicFramePr>
      <xfrm/>
      <a:graphic>
        <a:graphicData uri="http://schemas.openxmlformats.org/drawingml/2006/chart">
          <c:chart r:id="rId111"/>
        </a:graphicData>
      </a:graphic>
    </graphicFrame>
    <clientData/>
  </oneCellAnchor>
  <oneCellAnchor>
    <from>
      <col>6</col>
      <colOff>0</colOff>
      <row>3235</row>
      <rowOff>0</rowOff>
    </from>
    <ext cx="8640000" cy="4536000"/>
    <graphicFrame>
      <nvGraphicFramePr>
        <cNvPr id="112" name="Chart 112"/>
        <cNvGraphicFramePr/>
      </nvGraphicFramePr>
      <xfrm/>
      <a:graphic>
        <a:graphicData uri="http://schemas.openxmlformats.org/drawingml/2006/chart">
          <c:chart r:id="rId112"/>
        </a:graphicData>
      </a:graphic>
    </graphicFrame>
    <clientData/>
  </oneCellAnchor>
  <oneCellAnchor>
    <from>
      <col>6</col>
      <colOff>0</colOff>
      <row>3263</row>
      <rowOff>0</rowOff>
    </from>
    <ext cx="8640000" cy="4536000"/>
    <graphicFrame>
      <nvGraphicFramePr>
        <cNvPr id="113" name="Chart 113"/>
        <cNvGraphicFramePr/>
      </nvGraphicFramePr>
      <xfrm/>
      <a:graphic>
        <a:graphicData uri="http://schemas.openxmlformats.org/drawingml/2006/chart">
          <c:chart r:id="rId113"/>
        </a:graphicData>
      </a:graphic>
    </graphicFrame>
    <clientData/>
  </oneCellAnchor>
  <oneCellAnchor>
    <from>
      <col>6</col>
      <colOff>0</colOff>
      <row>3291</row>
      <rowOff>0</rowOff>
    </from>
    <ext cx="8640000" cy="4536000"/>
    <graphicFrame>
      <nvGraphicFramePr>
        <cNvPr id="114" name="Chart 114"/>
        <cNvGraphicFramePr/>
      </nvGraphicFramePr>
      <xfrm/>
      <a:graphic>
        <a:graphicData uri="http://schemas.openxmlformats.org/drawingml/2006/chart">
          <c:chart r:id="rId114"/>
        </a:graphicData>
      </a:graphic>
    </graphicFrame>
    <clientData/>
  </oneCellAnchor>
  <oneCellAnchor>
    <from>
      <col>6</col>
      <colOff>0</colOff>
      <row>3319</row>
      <rowOff>0</rowOff>
    </from>
    <ext cx="8640000" cy="4536000"/>
    <graphicFrame>
      <nvGraphicFramePr>
        <cNvPr id="115" name="Chart 115"/>
        <cNvGraphicFramePr/>
      </nvGraphicFramePr>
      <xfrm/>
      <a:graphic>
        <a:graphicData uri="http://schemas.openxmlformats.org/drawingml/2006/chart">
          <c:chart r:id="rId115"/>
        </a:graphicData>
      </a:graphic>
    </graphicFrame>
    <clientData/>
  </oneCellAnchor>
  <oneCellAnchor>
    <from>
      <col>6</col>
      <colOff>0</colOff>
      <row>3347</row>
      <rowOff>0</rowOff>
    </from>
    <ext cx="8640000" cy="4536000"/>
    <graphicFrame>
      <nvGraphicFramePr>
        <cNvPr id="116" name="Chart 116"/>
        <cNvGraphicFramePr/>
      </nvGraphicFramePr>
      <xfrm/>
      <a:graphic>
        <a:graphicData uri="http://schemas.openxmlformats.org/drawingml/2006/chart">
          <c:chart r:id="rId116"/>
        </a:graphicData>
      </a:graphic>
    </graphicFrame>
    <clientData/>
  </oneCellAnchor>
  <oneCellAnchor>
    <from>
      <col>6</col>
      <colOff>0</colOff>
      <row>3375</row>
      <rowOff>0</rowOff>
    </from>
    <ext cx="8640000" cy="4536000"/>
    <graphicFrame>
      <nvGraphicFramePr>
        <cNvPr id="117" name="Chart 117"/>
        <cNvGraphicFramePr/>
      </nvGraphicFramePr>
      <xfrm/>
      <a:graphic>
        <a:graphicData uri="http://schemas.openxmlformats.org/drawingml/2006/chart">
          <c:chart r:id="rId117"/>
        </a:graphicData>
      </a:graphic>
    </graphicFrame>
    <clientData/>
  </oneCellAnchor>
  <oneCellAnchor>
    <from>
      <col>6</col>
      <colOff>0</colOff>
      <row>3403</row>
      <rowOff>0</rowOff>
    </from>
    <ext cx="8640000" cy="4536000"/>
    <graphicFrame>
      <nvGraphicFramePr>
        <cNvPr id="118" name="Chart 118"/>
        <cNvGraphicFramePr/>
      </nvGraphicFramePr>
      <xfrm/>
      <a:graphic>
        <a:graphicData uri="http://schemas.openxmlformats.org/drawingml/2006/chart">
          <c:chart r:id="rId118"/>
        </a:graphicData>
      </a:graphic>
    </graphicFrame>
    <clientData/>
  </oneCellAnchor>
</wsDr>
</file>

<file path=xl/drawings/drawing5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6</col>
      <colOff>0</colOff>
      <row>37</row>
      <rowOff>0</rowOff>
    </from>
    <ext cx="8640000" cy="453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6</col>
      <colOff>0</colOff>
      <row>65</row>
      <rowOff>0</rowOff>
    </from>
    <ext cx="8640000" cy="453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6</col>
      <colOff>0</colOff>
      <row>93</row>
      <rowOff>0</rowOff>
    </from>
    <ext cx="8640000" cy="4536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6</col>
      <colOff>0</colOff>
      <row>121</row>
      <rowOff>0</rowOff>
    </from>
    <ext cx="8640000" cy="4536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6</col>
      <colOff>0</colOff>
      <row>149</row>
      <rowOff>0</rowOff>
    </from>
    <ext cx="8640000" cy="4536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</wsDr>
</file>

<file path=xl/drawings/drawing6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52</row>
      <rowOff>0</rowOff>
    </from>
    <ext cx="8640000" cy="453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7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2</col>
      <colOff>0</colOff>
      <row>42</row>
      <rowOff>0</rowOff>
    </from>
    <ext cx="8640000" cy="453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2</col>
      <colOff>0</colOff>
      <row>70</row>
      <rowOff>0</rowOff>
    </from>
    <ext cx="8640000" cy="453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2</col>
      <colOff>0</colOff>
      <row>98</row>
      <rowOff>0</rowOff>
    </from>
    <ext cx="8640000" cy="4536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2</col>
      <colOff>0</colOff>
      <row>126</row>
      <rowOff>0</rowOff>
    </from>
    <ext cx="8640000" cy="4536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&#25613;&#30410;&#34920;'!C24" TargetMode="External" Id="rId1" /><Relationship Type="http://schemas.openxmlformats.org/officeDocument/2006/relationships/hyperlink" Target="#'&#25613;&#30410;&#34920;'!C52" TargetMode="External" Id="rId2" /><Relationship Type="http://schemas.openxmlformats.org/officeDocument/2006/relationships/hyperlink" Target="#'&#25613;&#30410;&#34920;'!C80" TargetMode="External" Id="rId3" /><Relationship Type="http://schemas.openxmlformats.org/officeDocument/2006/relationships/hyperlink" Target="#'&#25613;&#30410;&#34920;'!C108" TargetMode="External" Id="rId4" /><Relationship Type="http://schemas.openxmlformats.org/officeDocument/2006/relationships/hyperlink" Target="#'&#25613;&#30410;&#34920;'!C136" TargetMode="External" Id="rId5" /><Relationship Type="http://schemas.openxmlformats.org/officeDocument/2006/relationships/hyperlink" Target="#'&#25613;&#30410;&#34920;'!C164" TargetMode="External" Id="rId6" /><Relationship Type="http://schemas.openxmlformats.org/officeDocument/2006/relationships/hyperlink" Target="#'&#25613;&#30410;&#34920;'!C192" TargetMode="External" Id="rId7" /><Relationship Type="http://schemas.openxmlformats.org/officeDocument/2006/relationships/hyperlink" Target="#'&#25613;&#30410;&#34920;'!C220" TargetMode="External" Id="rId8" /><Relationship Type="http://schemas.openxmlformats.org/officeDocument/2006/relationships/hyperlink" Target="#'&#25613;&#30410;&#34920;'!C248" TargetMode="External" Id="rId9" /><Relationship Type="http://schemas.openxmlformats.org/officeDocument/2006/relationships/hyperlink" Target="#'&#25613;&#30410;&#34920;'!C276" TargetMode="External" Id="rId10" /><Relationship Type="http://schemas.openxmlformats.org/officeDocument/2006/relationships/hyperlink" Target="#'&#25613;&#30410;&#34920;'!C304" TargetMode="External" Id="rId11" /><Relationship Type="http://schemas.openxmlformats.org/officeDocument/2006/relationships/hyperlink" Target="#'&#25613;&#30410;&#34920;'!C332" TargetMode="External" Id="rId12" /><Relationship Type="http://schemas.openxmlformats.org/officeDocument/2006/relationships/hyperlink" Target="#'&#25613;&#30410;&#34920;'!C360" TargetMode="External" Id="rId13" /><Relationship Type="http://schemas.openxmlformats.org/officeDocument/2006/relationships/hyperlink" Target="#'&#25613;&#30410;&#34920;'!C388" TargetMode="External" Id="rId14" /><Relationship Type="http://schemas.openxmlformats.org/officeDocument/2006/relationships/hyperlink" Target="#'&#25613;&#30410;&#34920;'!C416" TargetMode="External" Id="rId15" /><Relationship Type="http://schemas.openxmlformats.org/officeDocument/2006/relationships/hyperlink" Target="#'&#25613;&#30410;&#34920;'!C444" TargetMode="External" Id="rId16" /><Relationship Type="http://schemas.openxmlformats.org/officeDocument/2006/relationships/hyperlink" Target="#'&#25613;&#30410;&#34920;'!C472" TargetMode="External" Id="rId17" /><Relationship Type="http://schemas.openxmlformats.org/officeDocument/2006/relationships/hyperlink" Target="#'&#25613;&#30410;&#34920;'!C500" TargetMode="External" Id="rId18" /><Relationship Type="http://schemas.openxmlformats.org/officeDocument/2006/relationships/hyperlink" Target="#'&#25613;&#30410;&#34920;'!C528" TargetMode="External" Id="rId19" /><Relationship Type="http://schemas.openxmlformats.org/officeDocument/2006/relationships/hyperlink" Target="#'&#25613;&#30410;&#34920;'!C556" TargetMode="External" Id="rId20" /><Relationship Type="http://schemas.openxmlformats.org/officeDocument/2006/relationships/hyperlink" Target="#'&#25613;&#30410;&#34920;'!C584" TargetMode="External" Id="rId21" /><Relationship Type="http://schemas.openxmlformats.org/officeDocument/2006/relationships/hyperlink" Target="#'&#36039;&#29986;&#36000;&#20661;&#34920;'!C36" TargetMode="External" Id="rId22" /><Relationship Type="http://schemas.openxmlformats.org/officeDocument/2006/relationships/hyperlink" Target="#'&#36039;&#29986;&#36000;&#20661;&#34920;'!C64" TargetMode="External" Id="rId23" /><Relationship Type="http://schemas.openxmlformats.org/officeDocument/2006/relationships/hyperlink" Target="#'&#36039;&#29986;&#36000;&#20661;&#34920;'!C92" TargetMode="External" Id="rId24" /><Relationship Type="http://schemas.openxmlformats.org/officeDocument/2006/relationships/hyperlink" Target="#'&#36039;&#29986;&#36000;&#20661;&#34920;'!C120" TargetMode="External" Id="rId25" /><Relationship Type="http://schemas.openxmlformats.org/officeDocument/2006/relationships/hyperlink" Target="#'&#36039;&#29986;&#36000;&#20661;&#34920;'!C148" TargetMode="External" Id="rId26" /><Relationship Type="http://schemas.openxmlformats.org/officeDocument/2006/relationships/hyperlink" Target="#'&#36039;&#29986;&#36000;&#20661;&#34920;'!C176" TargetMode="External" Id="rId27" /><Relationship Type="http://schemas.openxmlformats.org/officeDocument/2006/relationships/hyperlink" Target="#'&#36039;&#29986;&#36000;&#20661;&#34920;'!C204" TargetMode="External" Id="rId28" /><Relationship Type="http://schemas.openxmlformats.org/officeDocument/2006/relationships/hyperlink" Target="#'&#36039;&#29986;&#36000;&#20661;&#34920;'!C232" TargetMode="External" Id="rId29" /><Relationship Type="http://schemas.openxmlformats.org/officeDocument/2006/relationships/hyperlink" Target="#'&#36039;&#29986;&#36000;&#20661;&#34920;'!C260" TargetMode="External" Id="rId30" /><Relationship Type="http://schemas.openxmlformats.org/officeDocument/2006/relationships/hyperlink" Target="#'&#36039;&#29986;&#36000;&#20661;&#34920;'!C288" TargetMode="External" Id="rId31" /><Relationship Type="http://schemas.openxmlformats.org/officeDocument/2006/relationships/hyperlink" Target="#'&#36039;&#29986;&#36000;&#20661;&#34920;'!C316" TargetMode="External" Id="rId32" /><Relationship Type="http://schemas.openxmlformats.org/officeDocument/2006/relationships/hyperlink" Target="#'&#36039;&#29986;&#36000;&#20661;&#34920;'!C344" TargetMode="External" Id="rId33" /><Relationship Type="http://schemas.openxmlformats.org/officeDocument/2006/relationships/hyperlink" Target="#'&#36039;&#29986;&#36000;&#20661;&#34920;'!C372" TargetMode="External" Id="rId34" /><Relationship Type="http://schemas.openxmlformats.org/officeDocument/2006/relationships/hyperlink" Target="#'&#36039;&#29986;&#36000;&#20661;&#34920;'!C400" TargetMode="External" Id="rId35" /><Relationship Type="http://schemas.openxmlformats.org/officeDocument/2006/relationships/hyperlink" Target="#'&#36039;&#29986;&#36000;&#20661;&#34920;'!C428" TargetMode="External" Id="rId36" /><Relationship Type="http://schemas.openxmlformats.org/officeDocument/2006/relationships/hyperlink" Target="#'&#36039;&#29986;&#36000;&#20661;&#34920;'!C456" TargetMode="External" Id="rId37" /><Relationship Type="http://schemas.openxmlformats.org/officeDocument/2006/relationships/hyperlink" Target="#'&#36039;&#29986;&#36000;&#20661;&#34920;'!C484" TargetMode="External" Id="rId38" /><Relationship Type="http://schemas.openxmlformats.org/officeDocument/2006/relationships/hyperlink" Target="#'&#36039;&#29986;&#36000;&#20661;&#34920;'!C512" TargetMode="External" Id="rId39" /><Relationship Type="http://schemas.openxmlformats.org/officeDocument/2006/relationships/hyperlink" Target="#'&#36039;&#29986;&#36000;&#20661;&#34920;'!C540" TargetMode="External" Id="rId40" /><Relationship Type="http://schemas.openxmlformats.org/officeDocument/2006/relationships/hyperlink" Target="#'&#36039;&#29986;&#36000;&#20661;&#34920;'!C568" TargetMode="External" Id="rId41" /><Relationship Type="http://schemas.openxmlformats.org/officeDocument/2006/relationships/hyperlink" Target="#'&#36039;&#29986;&#36000;&#20661;&#34920;'!C596" TargetMode="External" Id="rId42" /><Relationship Type="http://schemas.openxmlformats.org/officeDocument/2006/relationships/hyperlink" Target="#'&#36039;&#29986;&#36000;&#20661;&#34920;'!C624" TargetMode="External" Id="rId43" /><Relationship Type="http://schemas.openxmlformats.org/officeDocument/2006/relationships/hyperlink" Target="#'&#36039;&#29986;&#36000;&#20661;&#34920;'!C652" TargetMode="External" Id="rId44" /><Relationship Type="http://schemas.openxmlformats.org/officeDocument/2006/relationships/hyperlink" Target="#'&#36039;&#29986;&#36000;&#20661;&#34920;'!C680" TargetMode="External" Id="rId45" /><Relationship Type="http://schemas.openxmlformats.org/officeDocument/2006/relationships/hyperlink" Target="#'&#36039;&#29986;&#36000;&#20661;&#34920;'!C708" TargetMode="External" Id="rId46" /><Relationship Type="http://schemas.openxmlformats.org/officeDocument/2006/relationships/hyperlink" Target="#'&#36039;&#29986;&#36000;&#20661;&#34920;'!C736" TargetMode="External" Id="rId47" /><Relationship Type="http://schemas.openxmlformats.org/officeDocument/2006/relationships/hyperlink" Target="#'&#36039;&#29986;&#36000;&#20661;&#34920;'!C764" TargetMode="External" Id="rId48" /><Relationship Type="http://schemas.openxmlformats.org/officeDocument/2006/relationships/hyperlink" Target="#'&#36039;&#29986;&#36000;&#20661;&#34920;'!C792" TargetMode="External" Id="rId49" /><Relationship Type="http://schemas.openxmlformats.org/officeDocument/2006/relationships/hyperlink" Target="#'&#29694;&#37329;&#27969;&#37327;&#34920;'!C15" TargetMode="External" Id="rId50" /><Relationship Type="http://schemas.openxmlformats.org/officeDocument/2006/relationships/hyperlink" Target="#'&#29694;&#37329;&#27969;&#37327;&#34920;'!C43" TargetMode="External" Id="rId51" /><Relationship Type="http://schemas.openxmlformats.org/officeDocument/2006/relationships/hyperlink" Target="#'&#29694;&#37329;&#27969;&#37327;&#34920;'!C71" TargetMode="External" Id="rId52" /><Relationship Type="http://schemas.openxmlformats.org/officeDocument/2006/relationships/hyperlink" Target="#'&#29694;&#37329;&#27969;&#37327;&#34920;'!C99" TargetMode="External" Id="rId53" /><Relationship Type="http://schemas.openxmlformats.org/officeDocument/2006/relationships/hyperlink" Target="#'&#29694;&#37329;&#27969;&#37327;&#34920;'!C127" TargetMode="External" Id="rId54" /><Relationship Type="http://schemas.openxmlformats.org/officeDocument/2006/relationships/hyperlink" Target="#'&#29694;&#37329;&#27969;&#37327;&#34920;'!C155" TargetMode="External" Id="rId55" /><Relationship Type="http://schemas.openxmlformats.org/officeDocument/2006/relationships/hyperlink" Target="#'&#29694;&#37329;&#27969;&#37327;&#34920;'!C183" TargetMode="External" Id="rId56" /><Relationship Type="http://schemas.openxmlformats.org/officeDocument/2006/relationships/hyperlink" Target="#'&#29694;&#37329;&#27969;&#37327;&#34920;'!C211" TargetMode="External" Id="rId57" /><Relationship Type="http://schemas.openxmlformats.org/officeDocument/2006/relationships/hyperlink" Target="#'&#29694;&#37329;&#27969;&#37327;&#34920;'!C239" TargetMode="External" Id="rId58" /><Relationship Type="http://schemas.openxmlformats.org/officeDocument/2006/relationships/hyperlink" Target="#'&#29694;&#37329;&#27969;&#37327;&#34920;'!C267" TargetMode="External" Id="rId59" /><Relationship Type="http://schemas.openxmlformats.org/officeDocument/2006/relationships/hyperlink" Target="#'&#29694;&#37329;&#27969;&#37327;&#34920;'!C295" TargetMode="External" Id="rId60" /><Relationship Type="http://schemas.openxmlformats.org/officeDocument/2006/relationships/hyperlink" Target="#'&#29694;&#37329;&#27969;&#37327;&#34920;'!C323" TargetMode="External" Id="rId61" /><Relationship Type="http://schemas.openxmlformats.org/officeDocument/2006/relationships/hyperlink" Target="#'&#29694;&#37329;&#27969;&#37327;&#34920;'!C351" TargetMode="External" Id="rId62" /><Relationship Type="http://schemas.openxmlformats.org/officeDocument/2006/relationships/hyperlink" Target="#'&#38364;&#37749;&#25351;&#27161;'!C128" TargetMode="External" Id="rId63" /><Relationship Type="http://schemas.openxmlformats.org/officeDocument/2006/relationships/hyperlink" Target="#'&#38364;&#37749;&#25351;&#27161;'!C156" TargetMode="External" Id="rId64" /><Relationship Type="http://schemas.openxmlformats.org/officeDocument/2006/relationships/hyperlink" Target="#'&#38364;&#37749;&#25351;&#27161;'!C184" TargetMode="External" Id="rId65" /><Relationship Type="http://schemas.openxmlformats.org/officeDocument/2006/relationships/hyperlink" Target="#'&#38364;&#37749;&#25351;&#27161;'!C212" TargetMode="External" Id="rId66" /><Relationship Type="http://schemas.openxmlformats.org/officeDocument/2006/relationships/hyperlink" Target="#'&#38364;&#37749;&#25351;&#27161;'!C240" TargetMode="External" Id="rId67" /><Relationship Type="http://schemas.openxmlformats.org/officeDocument/2006/relationships/hyperlink" Target="#'&#38364;&#37749;&#25351;&#27161;'!C268" TargetMode="External" Id="rId68" /><Relationship Type="http://schemas.openxmlformats.org/officeDocument/2006/relationships/hyperlink" Target="#'&#38364;&#37749;&#25351;&#27161;'!C296" TargetMode="External" Id="rId69" /><Relationship Type="http://schemas.openxmlformats.org/officeDocument/2006/relationships/hyperlink" Target="#'&#38364;&#37749;&#25351;&#27161;'!C324" TargetMode="External" Id="rId70" /><Relationship Type="http://schemas.openxmlformats.org/officeDocument/2006/relationships/hyperlink" Target="#'&#38364;&#37749;&#25351;&#27161;'!C352" TargetMode="External" Id="rId71" /><Relationship Type="http://schemas.openxmlformats.org/officeDocument/2006/relationships/hyperlink" Target="#'&#38364;&#37749;&#25351;&#27161;'!C380" TargetMode="External" Id="rId72" /><Relationship Type="http://schemas.openxmlformats.org/officeDocument/2006/relationships/hyperlink" Target="#'&#38364;&#37749;&#25351;&#27161;'!C408" TargetMode="External" Id="rId73" /><Relationship Type="http://schemas.openxmlformats.org/officeDocument/2006/relationships/hyperlink" Target="#'&#38364;&#37749;&#25351;&#27161;'!C436" TargetMode="External" Id="rId74" /><Relationship Type="http://schemas.openxmlformats.org/officeDocument/2006/relationships/hyperlink" Target="#'&#38364;&#37749;&#25351;&#27161;'!C464" TargetMode="External" Id="rId75" /><Relationship Type="http://schemas.openxmlformats.org/officeDocument/2006/relationships/hyperlink" Target="#'&#38364;&#37749;&#25351;&#27161;'!C492" TargetMode="External" Id="rId76" /><Relationship Type="http://schemas.openxmlformats.org/officeDocument/2006/relationships/hyperlink" Target="#'&#38364;&#37749;&#25351;&#27161;'!C520" TargetMode="External" Id="rId77" /><Relationship Type="http://schemas.openxmlformats.org/officeDocument/2006/relationships/hyperlink" Target="#'&#38364;&#37749;&#25351;&#27161;'!C548" TargetMode="External" Id="rId78" /><Relationship Type="http://schemas.openxmlformats.org/officeDocument/2006/relationships/hyperlink" Target="#'&#38364;&#37749;&#25351;&#27161;'!C576" TargetMode="External" Id="rId79" /><Relationship Type="http://schemas.openxmlformats.org/officeDocument/2006/relationships/hyperlink" Target="#'&#38364;&#37749;&#25351;&#27161;'!C604" TargetMode="External" Id="rId80" /><Relationship Type="http://schemas.openxmlformats.org/officeDocument/2006/relationships/hyperlink" Target="#'&#38364;&#37749;&#25351;&#27161;'!C632" TargetMode="External" Id="rId81" /><Relationship Type="http://schemas.openxmlformats.org/officeDocument/2006/relationships/hyperlink" Target="#'&#38364;&#37749;&#25351;&#27161;'!C660" TargetMode="External" Id="rId82" /><Relationship Type="http://schemas.openxmlformats.org/officeDocument/2006/relationships/hyperlink" Target="#'&#38364;&#37749;&#25351;&#27161;'!C688" TargetMode="External" Id="rId83" /><Relationship Type="http://schemas.openxmlformats.org/officeDocument/2006/relationships/hyperlink" Target="#'&#38364;&#37749;&#25351;&#27161;'!C716" TargetMode="External" Id="rId84" /><Relationship Type="http://schemas.openxmlformats.org/officeDocument/2006/relationships/hyperlink" Target="#'&#38364;&#37749;&#25351;&#27161;'!C744" TargetMode="External" Id="rId85" /><Relationship Type="http://schemas.openxmlformats.org/officeDocument/2006/relationships/hyperlink" Target="#'&#38364;&#37749;&#25351;&#27161;'!C772" TargetMode="External" Id="rId86" /><Relationship Type="http://schemas.openxmlformats.org/officeDocument/2006/relationships/hyperlink" Target="#'&#38364;&#37749;&#25351;&#27161;'!C800" TargetMode="External" Id="rId87" /><Relationship Type="http://schemas.openxmlformats.org/officeDocument/2006/relationships/hyperlink" Target="#'&#38364;&#37749;&#25351;&#27161;'!C828" TargetMode="External" Id="rId88" /><Relationship Type="http://schemas.openxmlformats.org/officeDocument/2006/relationships/hyperlink" Target="#'&#38364;&#37749;&#25351;&#27161;'!C856" TargetMode="External" Id="rId89" /><Relationship Type="http://schemas.openxmlformats.org/officeDocument/2006/relationships/hyperlink" Target="#'&#38364;&#37749;&#25351;&#27161;'!C884" TargetMode="External" Id="rId90" /><Relationship Type="http://schemas.openxmlformats.org/officeDocument/2006/relationships/hyperlink" Target="#'&#38364;&#37749;&#25351;&#27161;'!C912" TargetMode="External" Id="rId91" /><Relationship Type="http://schemas.openxmlformats.org/officeDocument/2006/relationships/hyperlink" Target="#'&#38364;&#37749;&#25351;&#27161;'!C940" TargetMode="External" Id="rId92" /><Relationship Type="http://schemas.openxmlformats.org/officeDocument/2006/relationships/hyperlink" Target="#'&#38364;&#37749;&#25351;&#27161;'!C968" TargetMode="External" Id="rId93" /><Relationship Type="http://schemas.openxmlformats.org/officeDocument/2006/relationships/hyperlink" Target="#'&#38364;&#37749;&#25351;&#27161;'!C996" TargetMode="External" Id="rId94" /><Relationship Type="http://schemas.openxmlformats.org/officeDocument/2006/relationships/hyperlink" Target="#'&#38364;&#37749;&#25351;&#27161;'!C1024" TargetMode="External" Id="rId95" /><Relationship Type="http://schemas.openxmlformats.org/officeDocument/2006/relationships/hyperlink" Target="#'&#38364;&#37749;&#25351;&#27161;'!C1052" TargetMode="External" Id="rId96" /><Relationship Type="http://schemas.openxmlformats.org/officeDocument/2006/relationships/hyperlink" Target="#'&#38364;&#37749;&#25351;&#27161;'!C1080" TargetMode="External" Id="rId97" /><Relationship Type="http://schemas.openxmlformats.org/officeDocument/2006/relationships/hyperlink" Target="#'&#38364;&#37749;&#25351;&#27161;'!C1108" TargetMode="External" Id="rId98" /><Relationship Type="http://schemas.openxmlformats.org/officeDocument/2006/relationships/hyperlink" Target="#'&#38364;&#37749;&#25351;&#27161;'!C1136" TargetMode="External" Id="rId99" /><Relationship Type="http://schemas.openxmlformats.org/officeDocument/2006/relationships/hyperlink" Target="#'&#38364;&#37749;&#25351;&#27161;'!C1164" TargetMode="External" Id="rId100" /><Relationship Type="http://schemas.openxmlformats.org/officeDocument/2006/relationships/hyperlink" Target="#'&#38364;&#37749;&#25351;&#27161;'!C1192" TargetMode="External" Id="rId101" /><Relationship Type="http://schemas.openxmlformats.org/officeDocument/2006/relationships/hyperlink" Target="#'&#38364;&#37749;&#25351;&#27161;'!C1220" TargetMode="External" Id="rId102" /><Relationship Type="http://schemas.openxmlformats.org/officeDocument/2006/relationships/hyperlink" Target="#'&#38364;&#37749;&#25351;&#27161;'!C1248" TargetMode="External" Id="rId103" /><Relationship Type="http://schemas.openxmlformats.org/officeDocument/2006/relationships/hyperlink" Target="#'&#38364;&#37749;&#25351;&#27161;'!C1276" TargetMode="External" Id="rId104" /><Relationship Type="http://schemas.openxmlformats.org/officeDocument/2006/relationships/hyperlink" Target="#'&#38364;&#37749;&#25351;&#27161;'!C1304" TargetMode="External" Id="rId105" /><Relationship Type="http://schemas.openxmlformats.org/officeDocument/2006/relationships/hyperlink" Target="#'&#38364;&#37749;&#25351;&#27161;'!C1332" TargetMode="External" Id="rId106" /><Relationship Type="http://schemas.openxmlformats.org/officeDocument/2006/relationships/hyperlink" Target="#'&#38364;&#37749;&#25351;&#27161;'!C1360" TargetMode="External" Id="rId107" /><Relationship Type="http://schemas.openxmlformats.org/officeDocument/2006/relationships/hyperlink" Target="#'&#38364;&#37749;&#25351;&#27161;'!C1388" TargetMode="External" Id="rId108" /><Relationship Type="http://schemas.openxmlformats.org/officeDocument/2006/relationships/hyperlink" Target="#'&#38364;&#37749;&#25351;&#27161;'!C1416" TargetMode="External" Id="rId109" /><Relationship Type="http://schemas.openxmlformats.org/officeDocument/2006/relationships/hyperlink" Target="#'&#38364;&#37749;&#25351;&#27161;'!C1444" TargetMode="External" Id="rId110" /><Relationship Type="http://schemas.openxmlformats.org/officeDocument/2006/relationships/hyperlink" Target="#'&#38364;&#37749;&#25351;&#27161;'!C1472" TargetMode="External" Id="rId111" /><Relationship Type="http://schemas.openxmlformats.org/officeDocument/2006/relationships/hyperlink" Target="#'&#38364;&#37749;&#25351;&#27161;'!C1500" TargetMode="External" Id="rId112" /><Relationship Type="http://schemas.openxmlformats.org/officeDocument/2006/relationships/hyperlink" Target="#'&#38364;&#37749;&#25351;&#27161;'!C1528" TargetMode="External" Id="rId113" /><Relationship Type="http://schemas.openxmlformats.org/officeDocument/2006/relationships/hyperlink" Target="#'&#38364;&#37749;&#25351;&#27161;'!C1556" TargetMode="External" Id="rId114" /><Relationship Type="http://schemas.openxmlformats.org/officeDocument/2006/relationships/hyperlink" Target="#'&#38364;&#37749;&#25351;&#27161;'!C1584" TargetMode="External" Id="rId115" /><Relationship Type="http://schemas.openxmlformats.org/officeDocument/2006/relationships/hyperlink" Target="#'&#38364;&#37749;&#25351;&#27161;'!C1612" TargetMode="External" Id="rId116" /><Relationship Type="http://schemas.openxmlformats.org/officeDocument/2006/relationships/hyperlink" Target="#'&#38364;&#37749;&#25351;&#27161;'!C1640" TargetMode="External" Id="rId117" /><Relationship Type="http://schemas.openxmlformats.org/officeDocument/2006/relationships/hyperlink" Target="#'&#38364;&#37749;&#25351;&#27161;'!C1668" TargetMode="External" Id="rId118" /><Relationship Type="http://schemas.openxmlformats.org/officeDocument/2006/relationships/hyperlink" Target="#'&#38364;&#37749;&#25351;&#27161;'!C1696" TargetMode="External" Id="rId119" /><Relationship Type="http://schemas.openxmlformats.org/officeDocument/2006/relationships/hyperlink" Target="#'&#38364;&#37749;&#25351;&#27161;'!C1724" TargetMode="External" Id="rId120" /><Relationship Type="http://schemas.openxmlformats.org/officeDocument/2006/relationships/hyperlink" Target="#'&#38364;&#37749;&#25351;&#27161;'!C1752" TargetMode="External" Id="rId121" /><Relationship Type="http://schemas.openxmlformats.org/officeDocument/2006/relationships/hyperlink" Target="#'&#38364;&#37749;&#25351;&#27161;'!C1780" TargetMode="External" Id="rId122" /><Relationship Type="http://schemas.openxmlformats.org/officeDocument/2006/relationships/hyperlink" Target="#'&#38364;&#37749;&#25351;&#27161;'!C1808" TargetMode="External" Id="rId123" /><Relationship Type="http://schemas.openxmlformats.org/officeDocument/2006/relationships/hyperlink" Target="#'&#38364;&#37749;&#25351;&#27161;'!C1836" TargetMode="External" Id="rId124" /><Relationship Type="http://schemas.openxmlformats.org/officeDocument/2006/relationships/hyperlink" Target="#'&#38364;&#37749;&#25351;&#27161;'!C1864" TargetMode="External" Id="rId125" /><Relationship Type="http://schemas.openxmlformats.org/officeDocument/2006/relationships/hyperlink" Target="#'&#38364;&#37749;&#25351;&#27161;'!C1892" TargetMode="External" Id="rId126" /><Relationship Type="http://schemas.openxmlformats.org/officeDocument/2006/relationships/hyperlink" Target="#'&#38364;&#37749;&#25351;&#27161;'!C1920" TargetMode="External" Id="rId127" /><Relationship Type="http://schemas.openxmlformats.org/officeDocument/2006/relationships/hyperlink" Target="#'&#38364;&#37749;&#25351;&#27161;'!C1948" TargetMode="External" Id="rId128" /><Relationship Type="http://schemas.openxmlformats.org/officeDocument/2006/relationships/hyperlink" Target="#'&#38364;&#37749;&#25351;&#27161;'!C1976" TargetMode="External" Id="rId129" /><Relationship Type="http://schemas.openxmlformats.org/officeDocument/2006/relationships/hyperlink" Target="#'&#38364;&#37749;&#25351;&#27161;'!C2004" TargetMode="External" Id="rId130" /><Relationship Type="http://schemas.openxmlformats.org/officeDocument/2006/relationships/hyperlink" Target="#'&#38364;&#37749;&#25351;&#27161;'!C2032" TargetMode="External" Id="rId131" /><Relationship Type="http://schemas.openxmlformats.org/officeDocument/2006/relationships/hyperlink" Target="#'&#38364;&#37749;&#25351;&#27161;'!C2060" TargetMode="External" Id="rId132" /><Relationship Type="http://schemas.openxmlformats.org/officeDocument/2006/relationships/hyperlink" Target="#'&#38364;&#37749;&#25351;&#27161;'!C2088" TargetMode="External" Id="rId133" /><Relationship Type="http://schemas.openxmlformats.org/officeDocument/2006/relationships/hyperlink" Target="#'&#38364;&#37749;&#25351;&#27161;'!C2116" TargetMode="External" Id="rId134" /><Relationship Type="http://schemas.openxmlformats.org/officeDocument/2006/relationships/hyperlink" Target="#'&#38364;&#37749;&#25351;&#27161;'!C2144" TargetMode="External" Id="rId135" /><Relationship Type="http://schemas.openxmlformats.org/officeDocument/2006/relationships/hyperlink" Target="#'&#38364;&#37749;&#25351;&#27161;'!C2172" TargetMode="External" Id="rId136" /><Relationship Type="http://schemas.openxmlformats.org/officeDocument/2006/relationships/hyperlink" Target="#'&#38364;&#37749;&#25351;&#27161;'!C2200" TargetMode="External" Id="rId137" /><Relationship Type="http://schemas.openxmlformats.org/officeDocument/2006/relationships/hyperlink" Target="#'&#38364;&#37749;&#25351;&#27161;'!C2228" TargetMode="External" Id="rId138" /><Relationship Type="http://schemas.openxmlformats.org/officeDocument/2006/relationships/hyperlink" Target="#'&#38364;&#37749;&#25351;&#27161;'!C2256" TargetMode="External" Id="rId139" /><Relationship Type="http://schemas.openxmlformats.org/officeDocument/2006/relationships/hyperlink" Target="#'&#38364;&#37749;&#25351;&#27161;'!C2284" TargetMode="External" Id="rId140" /><Relationship Type="http://schemas.openxmlformats.org/officeDocument/2006/relationships/hyperlink" Target="#'&#38364;&#37749;&#25351;&#27161;'!C2312" TargetMode="External" Id="rId141" /><Relationship Type="http://schemas.openxmlformats.org/officeDocument/2006/relationships/hyperlink" Target="#'&#38364;&#37749;&#25351;&#27161;'!C2340" TargetMode="External" Id="rId142" /><Relationship Type="http://schemas.openxmlformats.org/officeDocument/2006/relationships/hyperlink" Target="#'&#38364;&#37749;&#25351;&#27161;'!C2368" TargetMode="External" Id="rId143" /><Relationship Type="http://schemas.openxmlformats.org/officeDocument/2006/relationships/hyperlink" Target="#'&#38364;&#37749;&#25351;&#27161;'!C2396" TargetMode="External" Id="rId144" /><Relationship Type="http://schemas.openxmlformats.org/officeDocument/2006/relationships/hyperlink" Target="#'&#38364;&#37749;&#25351;&#27161;'!C2424" TargetMode="External" Id="rId145" /><Relationship Type="http://schemas.openxmlformats.org/officeDocument/2006/relationships/hyperlink" Target="#'&#38364;&#37749;&#25351;&#27161;'!C2452" TargetMode="External" Id="rId146" /><Relationship Type="http://schemas.openxmlformats.org/officeDocument/2006/relationships/hyperlink" Target="#'&#38364;&#37749;&#25351;&#27161;'!C2480" TargetMode="External" Id="rId147" /><Relationship Type="http://schemas.openxmlformats.org/officeDocument/2006/relationships/hyperlink" Target="#'&#38364;&#37749;&#25351;&#27161;'!C2508" TargetMode="External" Id="rId148" /><Relationship Type="http://schemas.openxmlformats.org/officeDocument/2006/relationships/hyperlink" Target="#'&#38364;&#37749;&#25351;&#27161;'!C2536" TargetMode="External" Id="rId149" /><Relationship Type="http://schemas.openxmlformats.org/officeDocument/2006/relationships/hyperlink" Target="#'&#38364;&#37749;&#25351;&#27161;'!C2564" TargetMode="External" Id="rId150" /><Relationship Type="http://schemas.openxmlformats.org/officeDocument/2006/relationships/hyperlink" Target="#'&#38364;&#37749;&#25351;&#27161;'!C2592" TargetMode="External" Id="rId151" /><Relationship Type="http://schemas.openxmlformats.org/officeDocument/2006/relationships/hyperlink" Target="#'&#38364;&#37749;&#25351;&#27161;'!C2620" TargetMode="External" Id="rId152" /><Relationship Type="http://schemas.openxmlformats.org/officeDocument/2006/relationships/hyperlink" Target="#'&#38364;&#37749;&#25351;&#27161;'!C2648" TargetMode="External" Id="rId153" /><Relationship Type="http://schemas.openxmlformats.org/officeDocument/2006/relationships/hyperlink" Target="#'&#38364;&#37749;&#25351;&#27161;'!C2676" TargetMode="External" Id="rId154" /><Relationship Type="http://schemas.openxmlformats.org/officeDocument/2006/relationships/hyperlink" Target="#'&#38364;&#37749;&#25351;&#27161;'!C2704" TargetMode="External" Id="rId155" /><Relationship Type="http://schemas.openxmlformats.org/officeDocument/2006/relationships/hyperlink" Target="#'&#38364;&#37749;&#25351;&#27161;'!C2732" TargetMode="External" Id="rId156" /><Relationship Type="http://schemas.openxmlformats.org/officeDocument/2006/relationships/hyperlink" Target="#'&#38364;&#37749;&#25351;&#27161;'!C2760" TargetMode="External" Id="rId157" /><Relationship Type="http://schemas.openxmlformats.org/officeDocument/2006/relationships/hyperlink" Target="#'&#38364;&#37749;&#25351;&#27161;'!C2788" TargetMode="External" Id="rId158" /><Relationship Type="http://schemas.openxmlformats.org/officeDocument/2006/relationships/hyperlink" Target="#'&#38364;&#37749;&#25351;&#27161;'!C2816" TargetMode="External" Id="rId159" /><Relationship Type="http://schemas.openxmlformats.org/officeDocument/2006/relationships/hyperlink" Target="#'&#38364;&#37749;&#25351;&#27161;'!C2844" TargetMode="External" Id="rId160" /><Relationship Type="http://schemas.openxmlformats.org/officeDocument/2006/relationships/hyperlink" Target="#'&#38364;&#37749;&#25351;&#27161;'!C2872" TargetMode="External" Id="rId161" /><Relationship Type="http://schemas.openxmlformats.org/officeDocument/2006/relationships/hyperlink" Target="#'&#38364;&#37749;&#25351;&#27161;'!C2900" TargetMode="External" Id="rId162" /><Relationship Type="http://schemas.openxmlformats.org/officeDocument/2006/relationships/hyperlink" Target="#'&#38364;&#37749;&#25351;&#27161;'!C2928" TargetMode="External" Id="rId163" /><Relationship Type="http://schemas.openxmlformats.org/officeDocument/2006/relationships/hyperlink" Target="#'&#38364;&#37749;&#25351;&#27161;'!C2956" TargetMode="External" Id="rId164" /><Relationship Type="http://schemas.openxmlformats.org/officeDocument/2006/relationships/hyperlink" Target="#'&#38364;&#37749;&#25351;&#27161;'!C2984" TargetMode="External" Id="rId165" /><Relationship Type="http://schemas.openxmlformats.org/officeDocument/2006/relationships/hyperlink" Target="#'&#38364;&#37749;&#25351;&#27161;'!C3012" TargetMode="External" Id="rId166" /><Relationship Type="http://schemas.openxmlformats.org/officeDocument/2006/relationships/hyperlink" Target="#'&#38364;&#37749;&#25351;&#27161;'!C3040" TargetMode="External" Id="rId167" /><Relationship Type="http://schemas.openxmlformats.org/officeDocument/2006/relationships/hyperlink" Target="#'&#38364;&#37749;&#25351;&#27161;'!C3068" TargetMode="External" Id="rId168" /><Relationship Type="http://schemas.openxmlformats.org/officeDocument/2006/relationships/hyperlink" Target="#'&#38364;&#37749;&#25351;&#27161;'!C3096" TargetMode="External" Id="rId169" /><Relationship Type="http://schemas.openxmlformats.org/officeDocument/2006/relationships/hyperlink" Target="#'&#38364;&#37749;&#25351;&#27161;'!C3124" TargetMode="External" Id="rId170" /><Relationship Type="http://schemas.openxmlformats.org/officeDocument/2006/relationships/hyperlink" Target="#'&#38364;&#37749;&#25351;&#27161;'!C3152" TargetMode="External" Id="rId171" /><Relationship Type="http://schemas.openxmlformats.org/officeDocument/2006/relationships/hyperlink" Target="#'&#38364;&#37749;&#25351;&#27161;'!C3180" TargetMode="External" Id="rId172" /><Relationship Type="http://schemas.openxmlformats.org/officeDocument/2006/relationships/hyperlink" Target="#'&#38364;&#37749;&#25351;&#27161;'!C3208" TargetMode="External" Id="rId173" /><Relationship Type="http://schemas.openxmlformats.org/officeDocument/2006/relationships/hyperlink" Target="#'&#38364;&#37749;&#25351;&#27161;'!C3236" TargetMode="External" Id="rId174" /><Relationship Type="http://schemas.openxmlformats.org/officeDocument/2006/relationships/hyperlink" Target="#'&#38364;&#37749;&#25351;&#27161;'!C3264" TargetMode="External" Id="rId175" /><Relationship Type="http://schemas.openxmlformats.org/officeDocument/2006/relationships/hyperlink" Target="#'&#38364;&#37749;&#25351;&#27161;'!C3292" TargetMode="External" Id="rId176" /><Relationship Type="http://schemas.openxmlformats.org/officeDocument/2006/relationships/hyperlink" Target="#'&#38364;&#37749;&#25351;&#27161;'!C3320" TargetMode="External" Id="rId177" /><Relationship Type="http://schemas.openxmlformats.org/officeDocument/2006/relationships/hyperlink" Target="#'&#38364;&#37749;&#25351;&#27161;'!C3348" TargetMode="External" Id="rId178" /><Relationship Type="http://schemas.openxmlformats.org/officeDocument/2006/relationships/hyperlink" Target="#'&#38364;&#37749;&#25351;&#27161;'!C3376" TargetMode="External" Id="rId179" /><Relationship Type="http://schemas.openxmlformats.org/officeDocument/2006/relationships/hyperlink" Target="#'&#38364;&#37749;&#25351;&#27161;'!C3404" TargetMode="External" Id="rId180" /><Relationship Type="http://schemas.openxmlformats.org/officeDocument/2006/relationships/hyperlink" Target="#'&#20272;&#20540;&#20493;&#25976;'!C38" TargetMode="External" Id="rId181" /><Relationship Type="http://schemas.openxmlformats.org/officeDocument/2006/relationships/hyperlink" Target="#'&#20272;&#20540;&#20493;&#25976;'!C66" TargetMode="External" Id="rId182" /><Relationship Type="http://schemas.openxmlformats.org/officeDocument/2006/relationships/hyperlink" Target="#'&#20272;&#20540;&#20493;&#25976;'!C94" TargetMode="External" Id="rId183" /><Relationship Type="http://schemas.openxmlformats.org/officeDocument/2006/relationships/hyperlink" Target="#'&#20272;&#20540;&#20493;&#25976;'!C122" TargetMode="External" Id="rId184" /><Relationship Type="http://schemas.openxmlformats.org/officeDocument/2006/relationships/hyperlink" Target="#'&#20272;&#20540;&#20493;&#25976;'!C150" TargetMode="External" Id="rId185" /></Relationships>
</file>

<file path=xl/worksheets/_rels/sheet2.xml.rels><Relationships xmlns="http://schemas.openxmlformats.org/package/2006/relationships"><Relationship Type="http://schemas.openxmlformats.org/officeDocument/2006/relationships/hyperlink" Target="#'&#25613;&#30410;&#34920;'!A24" TargetMode="External" Id="rId1" /><Relationship Type="http://schemas.openxmlformats.org/officeDocument/2006/relationships/hyperlink" Target="#'&#35498;&#26126;'!F1" TargetMode="External" Id="rId2" /><Relationship Type="http://schemas.openxmlformats.org/officeDocument/2006/relationships/hyperlink" Target="#'&#25613;&#30410;&#34920;'!C24" TargetMode="External" Id="rId3" /><Relationship Type="http://schemas.openxmlformats.org/officeDocument/2006/relationships/hyperlink" Target="#'&#25613;&#30410;&#34920;'!C52" TargetMode="External" Id="rId4" /><Relationship Type="http://schemas.openxmlformats.org/officeDocument/2006/relationships/hyperlink" Target="#'&#25613;&#30410;&#34920;'!C80" TargetMode="External" Id="rId5" /><Relationship Type="http://schemas.openxmlformats.org/officeDocument/2006/relationships/hyperlink" Target="#'&#25613;&#30410;&#34920;'!C108" TargetMode="External" Id="rId6" /><Relationship Type="http://schemas.openxmlformats.org/officeDocument/2006/relationships/hyperlink" Target="#'&#25613;&#30410;&#34920;'!C136" TargetMode="External" Id="rId7" /><Relationship Type="http://schemas.openxmlformats.org/officeDocument/2006/relationships/hyperlink" Target="#'&#25613;&#30410;&#34920;'!C164" TargetMode="External" Id="rId8" /><Relationship Type="http://schemas.openxmlformats.org/officeDocument/2006/relationships/hyperlink" Target="#'&#25613;&#30410;&#34920;'!C192" TargetMode="External" Id="rId9" /><Relationship Type="http://schemas.openxmlformats.org/officeDocument/2006/relationships/hyperlink" Target="#'&#25613;&#30410;&#34920;'!C220" TargetMode="External" Id="rId10" /><Relationship Type="http://schemas.openxmlformats.org/officeDocument/2006/relationships/hyperlink" Target="#'&#25613;&#30410;&#34920;'!C248" TargetMode="External" Id="rId11" /><Relationship Type="http://schemas.openxmlformats.org/officeDocument/2006/relationships/hyperlink" Target="#'&#25613;&#30410;&#34920;'!C276" TargetMode="External" Id="rId12" /><Relationship Type="http://schemas.openxmlformats.org/officeDocument/2006/relationships/hyperlink" Target="#'&#25613;&#30410;&#34920;'!C304" TargetMode="External" Id="rId13" /><Relationship Type="http://schemas.openxmlformats.org/officeDocument/2006/relationships/hyperlink" Target="#'&#25613;&#30410;&#34920;'!C332" TargetMode="External" Id="rId14" /><Relationship Type="http://schemas.openxmlformats.org/officeDocument/2006/relationships/hyperlink" Target="#'&#25613;&#30410;&#34920;'!C360" TargetMode="External" Id="rId15" /><Relationship Type="http://schemas.openxmlformats.org/officeDocument/2006/relationships/hyperlink" Target="#'&#25613;&#30410;&#34920;'!C388" TargetMode="External" Id="rId16" /><Relationship Type="http://schemas.openxmlformats.org/officeDocument/2006/relationships/hyperlink" Target="#'&#25613;&#30410;&#34920;'!C416" TargetMode="External" Id="rId17" /><Relationship Type="http://schemas.openxmlformats.org/officeDocument/2006/relationships/hyperlink" Target="#'&#25613;&#30410;&#34920;'!C444" TargetMode="External" Id="rId18" /><Relationship Type="http://schemas.openxmlformats.org/officeDocument/2006/relationships/hyperlink" Target="#'&#25613;&#30410;&#34920;'!C472" TargetMode="External" Id="rId19" /><Relationship Type="http://schemas.openxmlformats.org/officeDocument/2006/relationships/hyperlink" Target="#'&#25613;&#30410;&#34920;'!C500" TargetMode="External" Id="rId20" /><Relationship Type="http://schemas.openxmlformats.org/officeDocument/2006/relationships/hyperlink" Target="#'&#25613;&#30410;&#34920;'!C528" TargetMode="External" Id="rId21" /><Relationship Type="http://schemas.openxmlformats.org/officeDocument/2006/relationships/hyperlink" Target="#'&#25613;&#30410;&#34920;'!C556" TargetMode="External" Id="rId22" /><Relationship Type="http://schemas.openxmlformats.org/officeDocument/2006/relationships/hyperlink" Target="#'&#25613;&#30410;&#34920;'!C584" TargetMode="External" Id="rId23" /><Relationship Type="http://schemas.openxmlformats.org/officeDocument/2006/relationships/drawing" Target="/xl/drawings/drawing1.xml" Id="rId24" /></Relationships>
</file>

<file path=xl/worksheets/_rels/sheet3.xml.rels><Relationships xmlns="http://schemas.openxmlformats.org/package/2006/relationships"><Relationship Type="http://schemas.openxmlformats.org/officeDocument/2006/relationships/hyperlink" Target="#'&#36039;&#29986;&#36000;&#20661;&#34920;'!A36" TargetMode="External" Id="rId1" /><Relationship Type="http://schemas.openxmlformats.org/officeDocument/2006/relationships/hyperlink" Target="#'&#35498;&#26126;'!F1" TargetMode="External" Id="rId2" /><Relationship Type="http://schemas.openxmlformats.org/officeDocument/2006/relationships/hyperlink" Target="#'&#36039;&#29986;&#36000;&#20661;&#34920;'!C36" TargetMode="External" Id="rId3" /><Relationship Type="http://schemas.openxmlformats.org/officeDocument/2006/relationships/hyperlink" Target="#'&#36039;&#29986;&#36000;&#20661;&#34920;'!C64" TargetMode="External" Id="rId4" /><Relationship Type="http://schemas.openxmlformats.org/officeDocument/2006/relationships/hyperlink" Target="#'&#36039;&#29986;&#36000;&#20661;&#34920;'!C92" TargetMode="External" Id="rId5" /><Relationship Type="http://schemas.openxmlformats.org/officeDocument/2006/relationships/hyperlink" Target="#'&#36039;&#29986;&#36000;&#20661;&#34920;'!C120" TargetMode="External" Id="rId6" /><Relationship Type="http://schemas.openxmlformats.org/officeDocument/2006/relationships/hyperlink" Target="#'&#36039;&#29986;&#36000;&#20661;&#34920;'!C148" TargetMode="External" Id="rId7" /><Relationship Type="http://schemas.openxmlformats.org/officeDocument/2006/relationships/hyperlink" Target="#'&#36039;&#29986;&#36000;&#20661;&#34920;'!C176" TargetMode="External" Id="rId8" /><Relationship Type="http://schemas.openxmlformats.org/officeDocument/2006/relationships/hyperlink" Target="#'&#36039;&#29986;&#36000;&#20661;&#34920;'!C204" TargetMode="External" Id="rId9" /><Relationship Type="http://schemas.openxmlformats.org/officeDocument/2006/relationships/hyperlink" Target="#'&#36039;&#29986;&#36000;&#20661;&#34920;'!C232" TargetMode="External" Id="rId10" /><Relationship Type="http://schemas.openxmlformats.org/officeDocument/2006/relationships/hyperlink" Target="#'&#36039;&#29986;&#36000;&#20661;&#34920;'!C260" TargetMode="External" Id="rId11" /><Relationship Type="http://schemas.openxmlformats.org/officeDocument/2006/relationships/hyperlink" Target="#'&#36039;&#29986;&#36000;&#20661;&#34920;'!C288" TargetMode="External" Id="rId12" /><Relationship Type="http://schemas.openxmlformats.org/officeDocument/2006/relationships/hyperlink" Target="#'&#36039;&#29986;&#36000;&#20661;&#34920;'!C316" TargetMode="External" Id="rId13" /><Relationship Type="http://schemas.openxmlformats.org/officeDocument/2006/relationships/hyperlink" Target="#'&#36039;&#29986;&#36000;&#20661;&#34920;'!C344" TargetMode="External" Id="rId14" /><Relationship Type="http://schemas.openxmlformats.org/officeDocument/2006/relationships/hyperlink" Target="#'&#36039;&#29986;&#36000;&#20661;&#34920;'!C372" TargetMode="External" Id="rId15" /><Relationship Type="http://schemas.openxmlformats.org/officeDocument/2006/relationships/hyperlink" Target="#'&#36039;&#29986;&#36000;&#20661;&#34920;'!C400" TargetMode="External" Id="rId16" /><Relationship Type="http://schemas.openxmlformats.org/officeDocument/2006/relationships/hyperlink" Target="#'&#36039;&#29986;&#36000;&#20661;&#34920;'!C428" TargetMode="External" Id="rId17" /><Relationship Type="http://schemas.openxmlformats.org/officeDocument/2006/relationships/hyperlink" Target="#'&#36039;&#29986;&#36000;&#20661;&#34920;'!C456" TargetMode="External" Id="rId18" /><Relationship Type="http://schemas.openxmlformats.org/officeDocument/2006/relationships/hyperlink" Target="#'&#36039;&#29986;&#36000;&#20661;&#34920;'!C484" TargetMode="External" Id="rId19" /><Relationship Type="http://schemas.openxmlformats.org/officeDocument/2006/relationships/hyperlink" Target="#'&#36039;&#29986;&#36000;&#20661;&#34920;'!C512" TargetMode="External" Id="rId20" /><Relationship Type="http://schemas.openxmlformats.org/officeDocument/2006/relationships/hyperlink" Target="#'&#36039;&#29986;&#36000;&#20661;&#34920;'!C540" TargetMode="External" Id="rId21" /><Relationship Type="http://schemas.openxmlformats.org/officeDocument/2006/relationships/hyperlink" Target="#'&#36039;&#29986;&#36000;&#20661;&#34920;'!C568" TargetMode="External" Id="rId22" /><Relationship Type="http://schemas.openxmlformats.org/officeDocument/2006/relationships/hyperlink" Target="#'&#36039;&#29986;&#36000;&#20661;&#34920;'!C596" TargetMode="External" Id="rId23" /><Relationship Type="http://schemas.openxmlformats.org/officeDocument/2006/relationships/hyperlink" Target="#'&#36039;&#29986;&#36000;&#20661;&#34920;'!C624" TargetMode="External" Id="rId24" /><Relationship Type="http://schemas.openxmlformats.org/officeDocument/2006/relationships/hyperlink" Target="#'&#36039;&#29986;&#36000;&#20661;&#34920;'!C652" TargetMode="External" Id="rId25" /><Relationship Type="http://schemas.openxmlformats.org/officeDocument/2006/relationships/hyperlink" Target="#'&#36039;&#29986;&#36000;&#20661;&#34920;'!C680" TargetMode="External" Id="rId26" /><Relationship Type="http://schemas.openxmlformats.org/officeDocument/2006/relationships/hyperlink" Target="#'&#36039;&#29986;&#36000;&#20661;&#34920;'!C708" TargetMode="External" Id="rId27" /><Relationship Type="http://schemas.openxmlformats.org/officeDocument/2006/relationships/hyperlink" Target="#'&#36039;&#29986;&#36000;&#20661;&#34920;'!C736" TargetMode="External" Id="rId28" /><Relationship Type="http://schemas.openxmlformats.org/officeDocument/2006/relationships/hyperlink" Target="#'&#36039;&#29986;&#36000;&#20661;&#34920;'!C764" TargetMode="External" Id="rId29" /><Relationship Type="http://schemas.openxmlformats.org/officeDocument/2006/relationships/hyperlink" Target="#'&#36039;&#29986;&#36000;&#20661;&#34920;'!C792" TargetMode="External" Id="rId30" /><Relationship Type="http://schemas.openxmlformats.org/officeDocument/2006/relationships/drawing" Target="/xl/drawings/drawing2.xml" Id="rId31" /></Relationships>
</file>

<file path=xl/worksheets/_rels/sheet4.xml.rels><Relationships xmlns="http://schemas.openxmlformats.org/package/2006/relationships"><Relationship Type="http://schemas.openxmlformats.org/officeDocument/2006/relationships/hyperlink" Target="#'&#29694;&#37329;&#27969;&#37327;&#34920;'!A15" TargetMode="External" Id="rId1" /><Relationship Type="http://schemas.openxmlformats.org/officeDocument/2006/relationships/hyperlink" Target="#'&#35498;&#26126;'!F1" TargetMode="External" Id="rId2" /><Relationship Type="http://schemas.openxmlformats.org/officeDocument/2006/relationships/hyperlink" Target="#'&#29694;&#37329;&#27969;&#37327;&#34920;'!C15" TargetMode="External" Id="rId3" /><Relationship Type="http://schemas.openxmlformats.org/officeDocument/2006/relationships/hyperlink" Target="#'&#29694;&#37329;&#27969;&#37327;&#34920;'!C43" TargetMode="External" Id="rId4" /><Relationship Type="http://schemas.openxmlformats.org/officeDocument/2006/relationships/hyperlink" Target="#'&#29694;&#37329;&#27969;&#37327;&#34920;'!C71" TargetMode="External" Id="rId5" /><Relationship Type="http://schemas.openxmlformats.org/officeDocument/2006/relationships/hyperlink" Target="#'&#29694;&#37329;&#27969;&#37327;&#34920;'!C99" TargetMode="External" Id="rId6" /><Relationship Type="http://schemas.openxmlformats.org/officeDocument/2006/relationships/hyperlink" Target="#'&#29694;&#37329;&#27969;&#37327;&#34920;'!C127" TargetMode="External" Id="rId7" /><Relationship Type="http://schemas.openxmlformats.org/officeDocument/2006/relationships/hyperlink" Target="#'&#29694;&#37329;&#27969;&#37327;&#34920;'!C155" TargetMode="External" Id="rId8" /><Relationship Type="http://schemas.openxmlformats.org/officeDocument/2006/relationships/hyperlink" Target="#'&#29694;&#37329;&#27969;&#37327;&#34920;'!C183" TargetMode="External" Id="rId9" /><Relationship Type="http://schemas.openxmlformats.org/officeDocument/2006/relationships/hyperlink" Target="#'&#29694;&#37329;&#27969;&#37327;&#34920;'!C211" TargetMode="External" Id="rId10" /><Relationship Type="http://schemas.openxmlformats.org/officeDocument/2006/relationships/hyperlink" Target="#'&#29694;&#37329;&#27969;&#37327;&#34920;'!C239" TargetMode="External" Id="rId11" /><Relationship Type="http://schemas.openxmlformats.org/officeDocument/2006/relationships/hyperlink" Target="#'&#29694;&#37329;&#27969;&#37327;&#34920;'!C267" TargetMode="External" Id="rId12" /><Relationship Type="http://schemas.openxmlformats.org/officeDocument/2006/relationships/hyperlink" Target="#'&#29694;&#37329;&#27969;&#37327;&#34920;'!C295" TargetMode="External" Id="rId13" /><Relationship Type="http://schemas.openxmlformats.org/officeDocument/2006/relationships/hyperlink" Target="#'&#29694;&#37329;&#27969;&#37327;&#34920;'!C323" TargetMode="External" Id="rId14" /><Relationship Type="http://schemas.openxmlformats.org/officeDocument/2006/relationships/hyperlink" Target="#'&#29694;&#37329;&#27969;&#37327;&#34920;'!C351" TargetMode="External" Id="rId15" /><Relationship Type="http://schemas.openxmlformats.org/officeDocument/2006/relationships/drawing" Target="/xl/drawings/drawing3.xml" Id="rId16" /></Relationships>
</file>

<file path=xl/worksheets/_rels/sheet5.xml.rels><Relationships xmlns="http://schemas.openxmlformats.org/package/2006/relationships"><Relationship Type="http://schemas.openxmlformats.org/officeDocument/2006/relationships/hyperlink" Target="#'&#38364;&#37749;&#25351;&#27161;'!A128" TargetMode="External" Id="rId1" /><Relationship Type="http://schemas.openxmlformats.org/officeDocument/2006/relationships/hyperlink" Target="#'&#35498;&#26126;'!F1" TargetMode="External" Id="rId2" /><Relationship Type="http://schemas.openxmlformats.org/officeDocument/2006/relationships/hyperlink" Target="#'&#38364;&#37749;&#25351;&#27161;'!C128" TargetMode="External" Id="rId3" /><Relationship Type="http://schemas.openxmlformats.org/officeDocument/2006/relationships/hyperlink" Target="#'&#38364;&#37749;&#25351;&#27161;'!C156" TargetMode="External" Id="rId4" /><Relationship Type="http://schemas.openxmlformats.org/officeDocument/2006/relationships/hyperlink" Target="#'&#38364;&#37749;&#25351;&#27161;'!C184" TargetMode="External" Id="rId5" /><Relationship Type="http://schemas.openxmlformats.org/officeDocument/2006/relationships/hyperlink" Target="#'&#38364;&#37749;&#25351;&#27161;'!C212" TargetMode="External" Id="rId6" /><Relationship Type="http://schemas.openxmlformats.org/officeDocument/2006/relationships/hyperlink" Target="#'&#38364;&#37749;&#25351;&#27161;'!C240" TargetMode="External" Id="rId7" /><Relationship Type="http://schemas.openxmlformats.org/officeDocument/2006/relationships/hyperlink" Target="#'&#38364;&#37749;&#25351;&#27161;'!C268" TargetMode="External" Id="rId8" /><Relationship Type="http://schemas.openxmlformats.org/officeDocument/2006/relationships/hyperlink" Target="#'&#38364;&#37749;&#25351;&#27161;'!C296" TargetMode="External" Id="rId9" /><Relationship Type="http://schemas.openxmlformats.org/officeDocument/2006/relationships/hyperlink" Target="#'&#38364;&#37749;&#25351;&#27161;'!C324" TargetMode="External" Id="rId10" /><Relationship Type="http://schemas.openxmlformats.org/officeDocument/2006/relationships/hyperlink" Target="#'&#38364;&#37749;&#25351;&#27161;'!C352" TargetMode="External" Id="rId11" /><Relationship Type="http://schemas.openxmlformats.org/officeDocument/2006/relationships/hyperlink" Target="#'&#38364;&#37749;&#25351;&#27161;'!C380" TargetMode="External" Id="rId12" /><Relationship Type="http://schemas.openxmlformats.org/officeDocument/2006/relationships/hyperlink" Target="#'&#38364;&#37749;&#25351;&#27161;'!C408" TargetMode="External" Id="rId13" /><Relationship Type="http://schemas.openxmlformats.org/officeDocument/2006/relationships/hyperlink" Target="#'&#38364;&#37749;&#25351;&#27161;'!C436" TargetMode="External" Id="rId14" /><Relationship Type="http://schemas.openxmlformats.org/officeDocument/2006/relationships/hyperlink" Target="#'&#38364;&#37749;&#25351;&#27161;'!C464" TargetMode="External" Id="rId15" /><Relationship Type="http://schemas.openxmlformats.org/officeDocument/2006/relationships/hyperlink" Target="#'&#38364;&#37749;&#25351;&#27161;'!C492" TargetMode="External" Id="rId16" /><Relationship Type="http://schemas.openxmlformats.org/officeDocument/2006/relationships/hyperlink" Target="#'&#38364;&#37749;&#25351;&#27161;'!C520" TargetMode="External" Id="rId17" /><Relationship Type="http://schemas.openxmlformats.org/officeDocument/2006/relationships/hyperlink" Target="#'&#38364;&#37749;&#25351;&#27161;'!C548" TargetMode="External" Id="rId18" /><Relationship Type="http://schemas.openxmlformats.org/officeDocument/2006/relationships/hyperlink" Target="#'&#38364;&#37749;&#25351;&#27161;'!C576" TargetMode="External" Id="rId19" /><Relationship Type="http://schemas.openxmlformats.org/officeDocument/2006/relationships/hyperlink" Target="#'&#38364;&#37749;&#25351;&#27161;'!C604" TargetMode="External" Id="rId20" /><Relationship Type="http://schemas.openxmlformats.org/officeDocument/2006/relationships/hyperlink" Target="#'&#38364;&#37749;&#25351;&#27161;'!C632" TargetMode="External" Id="rId21" /><Relationship Type="http://schemas.openxmlformats.org/officeDocument/2006/relationships/hyperlink" Target="#'&#38364;&#37749;&#25351;&#27161;'!C660" TargetMode="External" Id="rId22" /><Relationship Type="http://schemas.openxmlformats.org/officeDocument/2006/relationships/hyperlink" Target="#'&#38364;&#37749;&#25351;&#27161;'!C688" TargetMode="External" Id="rId23" /><Relationship Type="http://schemas.openxmlformats.org/officeDocument/2006/relationships/hyperlink" Target="#'&#38364;&#37749;&#25351;&#27161;'!C716" TargetMode="External" Id="rId24" /><Relationship Type="http://schemas.openxmlformats.org/officeDocument/2006/relationships/hyperlink" Target="#'&#38364;&#37749;&#25351;&#27161;'!C744" TargetMode="External" Id="rId25" /><Relationship Type="http://schemas.openxmlformats.org/officeDocument/2006/relationships/hyperlink" Target="#'&#38364;&#37749;&#25351;&#27161;'!C772" TargetMode="External" Id="rId26" /><Relationship Type="http://schemas.openxmlformats.org/officeDocument/2006/relationships/hyperlink" Target="#'&#38364;&#37749;&#25351;&#27161;'!C800" TargetMode="External" Id="rId27" /><Relationship Type="http://schemas.openxmlformats.org/officeDocument/2006/relationships/hyperlink" Target="#'&#38364;&#37749;&#25351;&#27161;'!C828" TargetMode="External" Id="rId28" /><Relationship Type="http://schemas.openxmlformats.org/officeDocument/2006/relationships/hyperlink" Target="#'&#38364;&#37749;&#25351;&#27161;'!C856" TargetMode="External" Id="rId29" /><Relationship Type="http://schemas.openxmlformats.org/officeDocument/2006/relationships/hyperlink" Target="#'&#38364;&#37749;&#25351;&#27161;'!C884" TargetMode="External" Id="rId30" /><Relationship Type="http://schemas.openxmlformats.org/officeDocument/2006/relationships/hyperlink" Target="#'&#38364;&#37749;&#25351;&#27161;'!C912" TargetMode="External" Id="rId31" /><Relationship Type="http://schemas.openxmlformats.org/officeDocument/2006/relationships/hyperlink" Target="#'&#38364;&#37749;&#25351;&#27161;'!C940" TargetMode="External" Id="rId32" /><Relationship Type="http://schemas.openxmlformats.org/officeDocument/2006/relationships/hyperlink" Target="#'&#38364;&#37749;&#25351;&#27161;'!C968" TargetMode="External" Id="rId33" /><Relationship Type="http://schemas.openxmlformats.org/officeDocument/2006/relationships/hyperlink" Target="#'&#38364;&#37749;&#25351;&#27161;'!C996" TargetMode="External" Id="rId34" /><Relationship Type="http://schemas.openxmlformats.org/officeDocument/2006/relationships/hyperlink" Target="#'&#38364;&#37749;&#25351;&#27161;'!C1024" TargetMode="External" Id="rId35" /><Relationship Type="http://schemas.openxmlformats.org/officeDocument/2006/relationships/hyperlink" Target="#'&#38364;&#37749;&#25351;&#27161;'!C1052" TargetMode="External" Id="rId36" /><Relationship Type="http://schemas.openxmlformats.org/officeDocument/2006/relationships/hyperlink" Target="#'&#38364;&#37749;&#25351;&#27161;'!C1080" TargetMode="External" Id="rId37" /><Relationship Type="http://schemas.openxmlformats.org/officeDocument/2006/relationships/hyperlink" Target="#'&#38364;&#37749;&#25351;&#27161;'!C1108" TargetMode="External" Id="rId38" /><Relationship Type="http://schemas.openxmlformats.org/officeDocument/2006/relationships/hyperlink" Target="#'&#38364;&#37749;&#25351;&#27161;'!C1136" TargetMode="External" Id="rId39" /><Relationship Type="http://schemas.openxmlformats.org/officeDocument/2006/relationships/hyperlink" Target="#'&#38364;&#37749;&#25351;&#27161;'!C1164" TargetMode="External" Id="rId40" /><Relationship Type="http://schemas.openxmlformats.org/officeDocument/2006/relationships/hyperlink" Target="#'&#38364;&#37749;&#25351;&#27161;'!C1192" TargetMode="External" Id="rId41" /><Relationship Type="http://schemas.openxmlformats.org/officeDocument/2006/relationships/hyperlink" Target="#'&#38364;&#37749;&#25351;&#27161;'!C1220" TargetMode="External" Id="rId42" /><Relationship Type="http://schemas.openxmlformats.org/officeDocument/2006/relationships/hyperlink" Target="#'&#38364;&#37749;&#25351;&#27161;'!C1248" TargetMode="External" Id="rId43" /><Relationship Type="http://schemas.openxmlformats.org/officeDocument/2006/relationships/hyperlink" Target="#'&#38364;&#37749;&#25351;&#27161;'!C1276" TargetMode="External" Id="rId44" /><Relationship Type="http://schemas.openxmlformats.org/officeDocument/2006/relationships/hyperlink" Target="#'&#38364;&#37749;&#25351;&#27161;'!C1304" TargetMode="External" Id="rId45" /><Relationship Type="http://schemas.openxmlformats.org/officeDocument/2006/relationships/hyperlink" Target="#'&#38364;&#37749;&#25351;&#27161;'!C1332" TargetMode="External" Id="rId46" /><Relationship Type="http://schemas.openxmlformats.org/officeDocument/2006/relationships/hyperlink" Target="#'&#38364;&#37749;&#25351;&#27161;'!C1360" TargetMode="External" Id="rId47" /><Relationship Type="http://schemas.openxmlformats.org/officeDocument/2006/relationships/hyperlink" Target="#'&#38364;&#37749;&#25351;&#27161;'!C1388" TargetMode="External" Id="rId48" /><Relationship Type="http://schemas.openxmlformats.org/officeDocument/2006/relationships/hyperlink" Target="#'&#38364;&#37749;&#25351;&#27161;'!C1416" TargetMode="External" Id="rId49" /><Relationship Type="http://schemas.openxmlformats.org/officeDocument/2006/relationships/hyperlink" Target="#'&#38364;&#37749;&#25351;&#27161;'!C1444" TargetMode="External" Id="rId50" /><Relationship Type="http://schemas.openxmlformats.org/officeDocument/2006/relationships/hyperlink" Target="#'&#38364;&#37749;&#25351;&#27161;'!C1472" TargetMode="External" Id="rId51" /><Relationship Type="http://schemas.openxmlformats.org/officeDocument/2006/relationships/hyperlink" Target="#'&#38364;&#37749;&#25351;&#27161;'!C1500" TargetMode="External" Id="rId52" /><Relationship Type="http://schemas.openxmlformats.org/officeDocument/2006/relationships/hyperlink" Target="#'&#38364;&#37749;&#25351;&#27161;'!C1528" TargetMode="External" Id="rId53" /><Relationship Type="http://schemas.openxmlformats.org/officeDocument/2006/relationships/hyperlink" Target="#'&#38364;&#37749;&#25351;&#27161;'!C1556" TargetMode="External" Id="rId54" /><Relationship Type="http://schemas.openxmlformats.org/officeDocument/2006/relationships/hyperlink" Target="#'&#38364;&#37749;&#25351;&#27161;'!C1584" TargetMode="External" Id="rId55" /><Relationship Type="http://schemas.openxmlformats.org/officeDocument/2006/relationships/hyperlink" Target="#'&#38364;&#37749;&#25351;&#27161;'!C1612" TargetMode="External" Id="rId56" /><Relationship Type="http://schemas.openxmlformats.org/officeDocument/2006/relationships/hyperlink" Target="#'&#38364;&#37749;&#25351;&#27161;'!C1640" TargetMode="External" Id="rId57" /><Relationship Type="http://schemas.openxmlformats.org/officeDocument/2006/relationships/hyperlink" Target="#'&#38364;&#37749;&#25351;&#27161;'!C1668" TargetMode="External" Id="rId58" /><Relationship Type="http://schemas.openxmlformats.org/officeDocument/2006/relationships/hyperlink" Target="#'&#38364;&#37749;&#25351;&#27161;'!C1696" TargetMode="External" Id="rId59" /><Relationship Type="http://schemas.openxmlformats.org/officeDocument/2006/relationships/hyperlink" Target="#'&#38364;&#37749;&#25351;&#27161;'!C1724" TargetMode="External" Id="rId60" /><Relationship Type="http://schemas.openxmlformats.org/officeDocument/2006/relationships/hyperlink" Target="#'&#38364;&#37749;&#25351;&#27161;'!C1752" TargetMode="External" Id="rId61" /><Relationship Type="http://schemas.openxmlformats.org/officeDocument/2006/relationships/hyperlink" Target="#'&#38364;&#37749;&#25351;&#27161;'!C1780" TargetMode="External" Id="rId62" /><Relationship Type="http://schemas.openxmlformats.org/officeDocument/2006/relationships/hyperlink" Target="#'&#38364;&#37749;&#25351;&#27161;'!C1808" TargetMode="External" Id="rId63" /><Relationship Type="http://schemas.openxmlformats.org/officeDocument/2006/relationships/hyperlink" Target="#'&#38364;&#37749;&#25351;&#27161;'!C1836" TargetMode="External" Id="rId64" /><Relationship Type="http://schemas.openxmlformats.org/officeDocument/2006/relationships/hyperlink" Target="#'&#38364;&#37749;&#25351;&#27161;'!C1864" TargetMode="External" Id="rId65" /><Relationship Type="http://schemas.openxmlformats.org/officeDocument/2006/relationships/hyperlink" Target="#'&#38364;&#37749;&#25351;&#27161;'!C1892" TargetMode="External" Id="rId66" /><Relationship Type="http://schemas.openxmlformats.org/officeDocument/2006/relationships/hyperlink" Target="#'&#38364;&#37749;&#25351;&#27161;'!C1920" TargetMode="External" Id="rId67" /><Relationship Type="http://schemas.openxmlformats.org/officeDocument/2006/relationships/hyperlink" Target="#'&#38364;&#37749;&#25351;&#27161;'!C1948" TargetMode="External" Id="rId68" /><Relationship Type="http://schemas.openxmlformats.org/officeDocument/2006/relationships/hyperlink" Target="#'&#38364;&#37749;&#25351;&#27161;'!C1976" TargetMode="External" Id="rId69" /><Relationship Type="http://schemas.openxmlformats.org/officeDocument/2006/relationships/hyperlink" Target="#'&#38364;&#37749;&#25351;&#27161;'!C2004" TargetMode="External" Id="rId70" /><Relationship Type="http://schemas.openxmlformats.org/officeDocument/2006/relationships/hyperlink" Target="#'&#38364;&#37749;&#25351;&#27161;'!C2032" TargetMode="External" Id="rId71" /><Relationship Type="http://schemas.openxmlformats.org/officeDocument/2006/relationships/hyperlink" Target="#'&#38364;&#37749;&#25351;&#27161;'!C2060" TargetMode="External" Id="rId72" /><Relationship Type="http://schemas.openxmlformats.org/officeDocument/2006/relationships/hyperlink" Target="#'&#38364;&#37749;&#25351;&#27161;'!C2088" TargetMode="External" Id="rId73" /><Relationship Type="http://schemas.openxmlformats.org/officeDocument/2006/relationships/hyperlink" Target="#'&#38364;&#37749;&#25351;&#27161;'!C2116" TargetMode="External" Id="rId74" /><Relationship Type="http://schemas.openxmlformats.org/officeDocument/2006/relationships/hyperlink" Target="#'&#38364;&#37749;&#25351;&#27161;'!C2144" TargetMode="External" Id="rId75" /><Relationship Type="http://schemas.openxmlformats.org/officeDocument/2006/relationships/hyperlink" Target="#'&#38364;&#37749;&#25351;&#27161;'!C2172" TargetMode="External" Id="rId76" /><Relationship Type="http://schemas.openxmlformats.org/officeDocument/2006/relationships/hyperlink" Target="#'&#38364;&#37749;&#25351;&#27161;'!C2200" TargetMode="External" Id="rId77" /><Relationship Type="http://schemas.openxmlformats.org/officeDocument/2006/relationships/hyperlink" Target="#'&#38364;&#37749;&#25351;&#27161;'!C2228" TargetMode="External" Id="rId78" /><Relationship Type="http://schemas.openxmlformats.org/officeDocument/2006/relationships/hyperlink" Target="#'&#38364;&#37749;&#25351;&#27161;'!C2256" TargetMode="External" Id="rId79" /><Relationship Type="http://schemas.openxmlformats.org/officeDocument/2006/relationships/hyperlink" Target="#'&#38364;&#37749;&#25351;&#27161;'!C2284" TargetMode="External" Id="rId80" /><Relationship Type="http://schemas.openxmlformats.org/officeDocument/2006/relationships/hyperlink" Target="#'&#38364;&#37749;&#25351;&#27161;'!C2312" TargetMode="External" Id="rId81" /><Relationship Type="http://schemas.openxmlformats.org/officeDocument/2006/relationships/hyperlink" Target="#'&#38364;&#37749;&#25351;&#27161;'!C2340" TargetMode="External" Id="rId82" /><Relationship Type="http://schemas.openxmlformats.org/officeDocument/2006/relationships/hyperlink" Target="#'&#38364;&#37749;&#25351;&#27161;'!C2368" TargetMode="External" Id="rId83" /><Relationship Type="http://schemas.openxmlformats.org/officeDocument/2006/relationships/hyperlink" Target="#'&#38364;&#37749;&#25351;&#27161;'!C2396" TargetMode="External" Id="rId84" /><Relationship Type="http://schemas.openxmlformats.org/officeDocument/2006/relationships/hyperlink" Target="#'&#38364;&#37749;&#25351;&#27161;'!C2424" TargetMode="External" Id="rId85" /><Relationship Type="http://schemas.openxmlformats.org/officeDocument/2006/relationships/hyperlink" Target="#'&#38364;&#37749;&#25351;&#27161;'!C2452" TargetMode="External" Id="rId86" /><Relationship Type="http://schemas.openxmlformats.org/officeDocument/2006/relationships/hyperlink" Target="#'&#38364;&#37749;&#25351;&#27161;'!C2480" TargetMode="External" Id="rId87" /><Relationship Type="http://schemas.openxmlformats.org/officeDocument/2006/relationships/hyperlink" Target="#'&#38364;&#37749;&#25351;&#27161;'!C2508" TargetMode="External" Id="rId88" /><Relationship Type="http://schemas.openxmlformats.org/officeDocument/2006/relationships/hyperlink" Target="#'&#38364;&#37749;&#25351;&#27161;'!C2536" TargetMode="External" Id="rId89" /><Relationship Type="http://schemas.openxmlformats.org/officeDocument/2006/relationships/hyperlink" Target="#'&#38364;&#37749;&#25351;&#27161;'!C2564" TargetMode="External" Id="rId90" /><Relationship Type="http://schemas.openxmlformats.org/officeDocument/2006/relationships/hyperlink" Target="#'&#38364;&#37749;&#25351;&#27161;'!C2592" TargetMode="External" Id="rId91" /><Relationship Type="http://schemas.openxmlformats.org/officeDocument/2006/relationships/hyperlink" Target="#'&#38364;&#37749;&#25351;&#27161;'!C2620" TargetMode="External" Id="rId92" /><Relationship Type="http://schemas.openxmlformats.org/officeDocument/2006/relationships/hyperlink" Target="#'&#38364;&#37749;&#25351;&#27161;'!C2648" TargetMode="External" Id="rId93" /><Relationship Type="http://schemas.openxmlformats.org/officeDocument/2006/relationships/hyperlink" Target="#'&#38364;&#37749;&#25351;&#27161;'!C2676" TargetMode="External" Id="rId94" /><Relationship Type="http://schemas.openxmlformats.org/officeDocument/2006/relationships/hyperlink" Target="#'&#38364;&#37749;&#25351;&#27161;'!C2704" TargetMode="External" Id="rId95" /><Relationship Type="http://schemas.openxmlformats.org/officeDocument/2006/relationships/hyperlink" Target="#'&#38364;&#37749;&#25351;&#27161;'!C2732" TargetMode="External" Id="rId96" /><Relationship Type="http://schemas.openxmlformats.org/officeDocument/2006/relationships/hyperlink" Target="#'&#38364;&#37749;&#25351;&#27161;'!C2760" TargetMode="External" Id="rId97" /><Relationship Type="http://schemas.openxmlformats.org/officeDocument/2006/relationships/hyperlink" Target="#'&#38364;&#37749;&#25351;&#27161;'!C2788" TargetMode="External" Id="rId98" /><Relationship Type="http://schemas.openxmlformats.org/officeDocument/2006/relationships/hyperlink" Target="#'&#38364;&#37749;&#25351;&#27161;'!C2816" TargetMode="External" Id="rId99" /><Relationship Type="http://schemas.openxmlformats.org/officeDocument/2006/relationships/hyperlink" Target="#'&#38364;&#37749;&#25351;&#27161;'!C2844" TargetMode="External" Id="rId100" /><Relationship Type="http://schemas.openxmlformats.org/officeDocument/2006/relationships/hyperlink" Target="#'&#38364;&#37749;&#25351;&#27161;'!C2872" TargetMode="External" Id="rId101" /><Relationship Type="http://schemas.openxmlformats.org/officeDocument/2006/relationships/hyperlink" Target="#'&#38364;&#37749;&#25351;&#27161;'!C2900" TargetMode="External" Id="rId102" /><Relationship Type="http://schemas.openxmlformats.org/officeDocument/2006/relationships/hyperlink" Target="#'&#38364;&#37749;&#25351;&#27161;'!C2928" TargetMode="External" Id="rId103" /><Relationship Type="http://schemas.openxmlformats.org/officeDocument/2006/relationships/hyperlink" Target="#'&#38364;&#37749;&#25351;&#27161;'!C2956" TargetMode="External" Id="rId104" /><Relationship Type="http://schemas.openxmlformats.org/officeDocument/2006/relationships/hyperlink" Target="#'&#38364;&#37749;&#25351;&#27161;'!C2984" TargetMode="External" Id="rId105" /><Relationship Type="http://schemas.openxmlformats.org/officeDocument/2006/relationships/hyperlink" Target="#'&#38364;&#37749;&#25351;&#27161;'!C3012" TargetMode="External" Id="rId106" /><Relationship Type="http://schemas.openxmlformats.org/officeDocument/2006/relationships/hyperlink" Target="#'&#38364;&#37749;&#25351;&#27161;'!C3040" TargetMode="External" Id="rId107" /><Relationship Type="http://schemas.openxmlformats.org/officeDocument/2006/relationships/hyperlink" Target="#'&#38364;&#37749;&#25351;&#27161;'!C3068" TargetMode="External" Id="rId108" /><Relationship Type="http://schemas.openxmlformats.org/officeDocument/2006/relationships/hyperlink" Target="#'&#38364;&#37749;&#25351;&#27161;'!C3096" TargetMode="External" Id="rId109" /><Relationship Type="http://schemas.openxmlformats.org/officeDocument/2006/relationships/hyperlink" Target="#'&#38364;&#37749;&#25351;&#27161;'!C3124" TargetMode="External" Id="rId110" /><Relationship Type="http://schemas.openxmlformats.org/officeDocument/2006/relationships/hyperlink" Target="#'&#38364;&#37749;&#25351;&#27161;'!C3152" TargetMode="External" Id="rId111" /><Relationship Type="http://schemas.openxmlformats.org/officeDocument/2006/relationships/hyperlink" Target="#'&#38364;&#37749;&#25351;&#27161;'!C3180" TargetMode="External" Id="rId112" /><Relationship Type="http://schemas.openxmlformats.org/officeDocument/2006/relationships/hyperlink" Target="#'&#38364;&#37749;&#25351;&#27161;'!C3208" TargetMode="External" Id="rId113" /><Relationship Type="http://schemas.openxmlformats.org/officeDocument/2006/relationships/hyperlink" Target="#'&#38364;&#37749;&#25351;&#27161;'!C3236" TargetMode="External" Id="rId114" /><Relationship Type="http://schemas.openxmlformats.org/officeDocument/2006/relationships/hyperlink" Target="#'&#38364;&#37749;&#25351;&#27161;'!C3264" TargetMode="External" Id="rId115" /><Relationship Type="http://schemas.openxmlformats.org/officeDocument/2006/relationships/hyperlink" Target="#'&#38364;&#37749;&#25351;&#27161;'!C3292" TargetMode="External" Id="rId116" /><Relationship Type="http://schemas.openxmlformats.org/officeDocument/2006/relationships/hyperlink" Target="#'&#38364;&#37749;&#25351;&#27161;'!C3320" TargetMode="External" Id="rId117" /><Relationship Type="http://schemas.openxmlformats.org/officeDocument/2006/relationships/hyperlink" Target="#'&#38364;&#37749;&#25351;&#27161;'!C3348" TargetMode="External" Id="rId118" /><Relationship Type="http://schemas.openxmlformats.org/officeDocument/2006/relationships/hyperlink" Target="#'&#38364;&#37749;&#25351;&#27161;'!C3376" TargetMode="External" Id="rId119" /><Relationship Type="http://schemas.openxmlformats.org/officeDocument/2006/relationships/hyperlink" Target="#'&#38364;&#37749;&#25351;&#27161;'!C3404" TargetMode="External" Id="rId120" /><Relationship Type="http://schemas.openxmlformats.org/officeDocument/2006/relationships/drawing" Target="/xl/drawings/drawing4.xml" Id="rId121" /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6.xml.rels><Relationships xmlns="http://schemas.openxmlformats.org/package/2006/relationships"><Relationship Type="http://schemas.openxmlformats.org/officeDocument/2006/relationships/hyperlink" Target="#'&#20272;&#20540;&#20493;&#25976;'!A38" TargetMode="External" Id="rId1" /><Relationship Type="http://schemas.openxmlformats.org/officeDocument/2006/relationships/hyperlink" Target="#'&#35498;&#26126;'!F1" TargetMode="External" Id="rId2" /><Relationship Type="http://schemas.openxmlformats.org/officeDocument/2006/relationships/hyperlink" Target="#'&#20272;&#20540;&#20493;&#25976;'!C38" TargetMode="External" Id="rId3" /><Relationship Type="http://schemas.openxmlformats.org/officeDocument/2006/relationships/hyperlink" Target="#'&#20272;&#20540;&#20493;&#25976;'!C66" TargetMode="External" Id="rId4" /><Relationship Type="http://schemas.openxmlformats.org/officeDocument/2006/relationships/hyperlink" Target="#'&#20272;&#20540;&#20493;&#25976;'!C94" TargetMode="External" Id="rId5" /><Relationship Type="http://schemas.openxmlformats.org/officeDocument/2006/relationships/hyperlink" Target="#'&#20272;&#20540;&#20493;&#25976;'!C122" TargetMode="External" Id="rId6" /><Relationship Type="http://schemas.openxmlformats.org/officeDocument/2006/relationships/hyperlink" Target="#'&#20272;&#20540;&#20493;&#25976;'!C150" TargetMode="External" Id="rId7" /><Relationship Type="http://schemas.openxmlformats.org/officeDocument/2006/relationships/drawing" Target="/xl/drawings/drawing5.xml" Id="rId8" 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6.xml" Id="rId1" 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7.xml" Id="rId1" /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_rels/sheet9.xml.rels><Relationships xmlns="http://schemas.openxmlformats.org/package/2006/relationships"><Relationship Type="http://schemas.openxmlformats.org/officeDocument/2006/relationships/comments" Target="/xl/comments/comment3.xml" Id="comments" /><Relationship Type="http://schemas.openxmlformats.org/officeDocument/2006/relationships/vmlDrawing" Target="/xl/drawings/commentsDrawing3.vml" Id="anysvml" /></Relationships>
</file>

<file path=xl/worksheets/sheet1.xml><?xml version="1.0" encoding="utf-8"?>
<worksheet xmlns="http://schemas.openxmlformats.org/spreadsheetml/2006/main">
  <sheetPr>
    <tabColor rgb="0015171A"/>
    <outlinePr summaryBelow="1" summaryRight="1"/>
    <pageSetUpPr/>
  </sheetPr>
  <dimension ref="A1:F191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64" customWidth="1" min="2" max="2"/>
    <col width="46" customWidth="1" min="3" max="3"/>
    <col width="90" customWidth="1" min="4" max="4"/>
    <col width="34" customWidth="1" min="6" max="6"/>
  </cols>
  <sheetData>
    <row r="1">
      <c r="A1" s="1" t="inlineStr">
        <is>
          <t>PLTR　Palantir Technologies Inc.</t>
        </is>
      </c>
      <c r="F1" s="2" t="inlineStr">
        <is>
          <t>圖表快速跳轉</t>
        </is>
      </c>
    </row>
    <row r="2">
      <c r="A2" s="3" t="inlineStr">
        <is>
          <t>BamHI 美股財報庫　·　SEC EDGAR 官方資料</t>
        </is>
      </c>
      <c r="F2" s="4" t="inlineStr">
        <is>
          <t>▍損益表</t>
        </is>
      </c>
    </row>
    <row r="3">
      <c r="F3" s="5" t="inlineStr">
        <is>
          <t xml:space="preserve">　營收與毛利率</t>
        </is>
      </c>
    </row>
    <row r="4">
      <c r="A4" s="6" t="inlineStr">
        <is>
          <t>公司</t>
        </is>
      </c>
      <c r="B4" s="7" t="inlineStr">
        <is>
          <t>Palantir Technologies Inc.</t>
        </is>
      </c>
      <c r="F4" s="5" t="inlineStr">
        <is>
          <t xml:space="preserve">　成本費用結構</t>
        </is>
      </c>
    </row>
    <row r="5">
      <c r="A5" s="6" t="inlineStr">
        <is>
          <t>Ticker</t>
        </is>
      </c>
      <c r="B5" s="7" t="inlineStr">
        <is>
          <t>PLTR</t>
        </is>
      </c>
      <c r="F5" s="5" t="inlineStr">
        <is>
          <t xml:space="preserve">　三率趨勢</t>
        </is>
      </c>
    </row>
    <row r="6">
      <c r="A6" s="6" t="inlineStr">
        <is>
          <t>CIK</t>
        </is>
      </c>
      <c r="B6" s="7" t="inlineStr">
        <is>
          <t>0001321655</t>
        </is>
      </c>
      <c r="F6" s="5" t="inlineStr">
        <is>
          <t xml:space="preserve">　營業收入 Revenue</t>
        </is>
      </c>
    </row>
    <row r="7">
      <c r="A7" s="6" t="inlineStr">
        <is>
          <t>期間</t>
        </is>
      </c>
      <c r="B7" s="7" t="inlineStr">
        <is>
          <t>FY2021 Q1 ～ FY2026 Q2</t>
        </is>
      </c>
      <c r="F7" s="5" t="inlineStr">
        <is>
          <t xml:space="preserve">　營業成本 Cost of Revenue</t>
        </is>
      </c>
    </row>
    <row r="8">
      <c r="A8" s="6" t="inlineStr">
        <is>
          <t>頻率</t>
        </is>
      </c>
      <c r="B8" s="7" t="inlineStr">
        <is>
          <t>季度</t>
        </is>
      </c>
      <c r="F8" s="5" t="inlineStr">
        <is>
          <t xml:space="preserve">　毛利 Gross Profit</t>
        </is>
      </c>
    </row>
    <row r="9">
      <c r="A9" s="6" t="inlineStr">
        <is>
          <t>幣別</t>
        </is>
      </c>
      <c r="B9" s="7" t="inlineStr">
        <is>
          <t>USD</t>
        </is>
      </c>
      <c r="F9" s="5" t="inlineStr">
        <is>
          <t xml:space="preserve">　研發費用 R&amp;D Expense</t>
        </is>
      </c>
    </row>
    <row r="10">
      <c r="A10" s="6" t="inlineStr">
        <is>
          <t>資料來源</t>
        </is>
      </c>
      <c r="B10" s="7" t="inlineStr">
        <is>
          <t>SEC EDGAR companyfacts XBRL API</t>
        </is>
      </c>
      <c r="F10" s="5" t="inlineStr">
        <is>
          <t xml:space="preserve">　銷售及管理費用 SG&amp;A</t>
        </is>
      </c>
    </row>
    <row r="11">
      <c r="A11" s="6" t="inlineStr">
        <is>
          <t>生成時間 (UTC)</t>
        </is>
      </c>
      <c r="B11" s="7" t="inlineStr">
        <is>
          <t>2026-10-13 21:21</t>
        </is>
      </c>
      <c r="F11" s="5" t="inlineStr">
        <is>
          <t xml:space="preserve">　行銷費用 Selling &amp; Marketing</t>
        </is>
      </c>
    </row>
    <row r="12">
      <c r="A12" s="6" t="inlineStr">
        <is>
          <t>對照表版本</t>
        </is>
      </c>
      <c r="B12" s="7" t="inlineStr">
        <is>
          <t>1.40</t>
        </is>
      </c>
      <c r="F12" s="5" t="inlineStr">
        <is>
          <t xml:space="preserve">　營業費用合計 Total Operating Expenses</t>
        </is>
      </c>
    </row>
    <row r="13">
      <c r="A13" s="6" t="inlineStr">
        <is>
          <t>橘底是什麼</t>
        </is>
      </c>
      <c r="B13" s="7" t="inlineStr">
        <is>
          <t>橘底＝此數字不是直接抄自某一份財報，而是由本站計算得出。共四種：①Q4 單季＝全年 − Q1 − Q2 − Q3（SEC 上不存在「Q4 單季」這個數字，因為一年只有 3 份 10-Q + 1 份 10-K）；②現金流量表 Q2/Q3 由累計值差分還原（10-Q 只申報年初至今累計）；③資產負債表科目該季未申報時沿用前一期（最多沿用 3 季）；④科目間推算（如 銀行的營業收入＝淨利息收入＋非利息收入、負債總計＝資產−權益）。另外，多股別公司（波克夏、Visa 等）的期末股數 SEC 的 API 收不到，改由申報封面各股別合併而來，也標成橘底。每一格實際屬於哪一種，「原始資料」分頁逐格註明。</t>
        </is>
      </c>
      <c r="F13" s="5" t="inlineStr">
        <is>
          <t xml:space="preserve">　營業利益 Operating Income</t>
        </is>
      </c>
    </row>
    <row r="14">
      <c r="A14" s="6" t="inlineStr">
        <is>
          <t>「n/a」是什麼</t>
        </is>
      </c>
      <c r="B14" s="7" t="inlineStr">
        <is>
          <t>該公司該期間沒有申報此科目——通常是公司本來就沒有這個項目（如未配息、未買回庫藏股、費用未拆分），不代表數值為零。可對照「原始資料」分頁查證。</t>
        </is>
      </c>
      <c r="F14" s="5" t="inlineStr">
        <is>
          <t xml:space="preserve">　利息費用 Interest Expense</t>
        </is>
      </c>
    </row>
    <row r="15">
      <c r="A15" s="6" t="inlineStr">
        <is>
          <t>「—」是什麼</t>
        </is>
      </c>
      <c r="B15" s="7" t="inlineStr">
        <is>
          <t>此科目對該公司所屬產業不適用，查財報也不會有——例如銀行的資產負債表不分流動／非流動，所以沒有「流動資產合計」「存貨」「應付帳款」；保險控股公司不報「毛利」「營業利益」；非金融業則沒有「淨利息收入」「非利息收入」。判準取自 SEC DERA 全市場 5,542 家公司的申報統計（同產業 85% 以上的公司從不申報該科目），設定在 config/concept_applicability.json。關鍵指標的利息保障倍數也會出現「—」：公司沒有有息負債、利息費用為 0 時，保障倍數無從談起，不是資料缺漏。「—」與 n/a 的差別：n/a 是「該有卻查不到，值得去查」，「—」是「查也查不到」。此判斷只影響空格的寫法，凡是有申報的數字一律照實填入，不會被蓋掉。</t>
        </is>
      </c>
      <c r="F15" s="5" t="inlineStr">
        <is>
          <t xml:space="preserve">　稅前淨利 Pretax Income</t>
        </is>
      </c>
    </row>
    <row r="16">
      <c r="A16" s="6" t="inlineStr">
        <is>
          <t>「未揭露」是什麼</t>
        </is>
      </c>
      <c r="B16" s="7" t="inlineStr">
        <is>
          <t>這家公司別的期別有值、只有這幾期沒有——合約負債連續申報十幾期之後停掉是最常見的一種。寫 n/a 等於叫讀者去 EDGAR 找一個公司根本沒寫的數字，但也不能寫「—」：那一行對這家公司是存在的，只是這幾期沒報。判斷只數你看得到的欄位——前面幾欄隱藏欄是給 TTM／年增率公式用的，拿看不見的舊值當「別的期別有值」的證據，等於請你去比對一張表上不存在的東西。</t>
        </is>
      </c>
      <c r="F16" s="5" t="inlineStr">
        <is>
          <t xml:space="preserve">　EBIT（稅前息前獲利） EBIT</t>
        </is>
      </c>
    </row>
    <row r="17">
      <c r="A17" s="6" t="inlineStr">
        <is>
          <t>「僅維度揭露」是什麼</t>
        </is>
      </c>
      <c r="B17" s="7" t="inlineStr">
        <is>
          <t>報表上真的有這一行，但公司整批只用維度（dimension）申報，例如把長期負債按有無追索權、按法人實體拆開，沒有一筆無維度的合計。SEC 的 companyfacts API 只收無維度事實，所以這條路取不到——不是我們漏對標籤（標籤對得上），也不是公司沒有這一行（寫「—」會是說謊）。合計值只印在申報書渲染後的 HTML 上，而本站的數字一律不從 HTML 取。關鍵指標分頁的整列也會是「僅維度揭露」：算式的某個輸入取不到，整個指標就算不出來。</t>
        </is>
      </c>
      <c r="F17" s="5" t="inlineStr">
        <is>
          <t xml:space="preserve">　營業利益（ROIC 用） Operating Profit (ROIC basis)</t>
        </is>
      </c>
    </row>
    <row r="18">
      <c r="A18" s="6" t="inlineStr">
        <is>
          <t>「無定義」是什麼</t>
        </is>
      </c>
      <c r="B18" s="7" t="inlineStr">
        <is>
          <t>比值的分母是公司自己申報的 0——不是抓不到，是查得到而且就是 0。例如某些公司六個年度的合約負債都申報 0，年增率因此是 0÷0，那是無定義不是缺資料。與「—」的差別：「—」是這家公司沒有這一行，「無定義」是有這一行、值是 0、所以除不出東西。分子那邊如果是查不到（n/a），整格仍寫 n/a——只要有任何一個輸入是真的抓不到，就不能說成「公司申報了 0」。</t>
        </is>
      </c>
      <c r="F18" s="5" t="inlineStr">
        <is>
          <t xml:space="preserve">　所得稅費用 Income Tax Expense</t>
        </is>
      </c>
    </row>
    <row r="19">
      <c r="A19" s="6" t="inlineStr">
        <is>
          <t>兩個 EV 有什麼不同</t>
        </is>
      </c>
      <c r="B19" s="7" t="inlineStr">
        <is>
          <t>「企業價值 EV」＝ 市值 + 負債總計 − 現金 − 短期投資，買下整間公司要扛下資產負債表右邊的全部，這一列永遠算得出來。「企業價值（僅有息負債）」只加短期借款與長期負債，是 Bloomberg／CapIQ 的口徑，與外部資料可比；某一段債務在 SEC 查不到時這一列會是 n/a。兩者差在遞延收入、應付帳款、租賃、遞延稅這些非借款負債 —— 訂閱制公司（遞延收入大）差距明顯，銀行更極端：負債總計主要是存款。</t>
        </is>
      </c>
      <c r="F19" s="5" t="inlineStr">
        <is>
          <t xml:space="preserve">　本期淨利 Net Income</t>
        </is>
      </c>
    </row>
    <row r="20">
      <c r="A20" s="6" t="inlineStr">
        <is>
          <t>「待輸入」是什麼</t>
        </is>
      </c>
      <c r="B20" s="7" t="inlineStr">
        <is>
          <t>估值倍數分頁的前瞻估值與反推目標價要用 FY+1／FY+2 每股盈餘預估，情景估值分頁的三個情境參數也一樣，那些是預估值，SEC 不提供，只能自己填在該分頁的藍字格。填之前那幾格寫「待輸入」——與 n/a 不同：n/a 是 SEC 該有卻查不到，「待輸入」是等你決定要用什麼預估。「待輸入」會自動往下游傳遞：上游沒填，下游不會拿空白當 0 算出假的 $0.00。</t>
        </is>
      </c>
      <c r="F20" s="5" t="inlineStr">
        <is>
          <t xml:space="preserve">　基本每股盈餘 EPS (Basic)</t>
        </is>
      </c>
    </row>
    <row r="21">
      <c r="A21" s="6" t="inlineStr">
        <is>
          <t>情景估值分頁</t>
        </is>
      </c>
      <c r="B21" s="7" t="inlineStr">
        <is>
          <t>樂觀 Bull／中性 Base／悲觀 Bear 三條獨立流水線，五個關卡：①目標年營收 × EBITDA 利潤率 ＝ 目標年 EBITDA；②× 終端 EV/EBITDA 倍數 ＝ 企業價值 EV；③EV ＋ 現金 − 有息負債 ＋ 認股權證履約流入 ＝ 股權價值；④÷ 完全稀釋股數 ＝ 目標年每股價值；⑤按發生機率加權後，用權益成本折現回今天。目標年固定為最近一個會計年度 + 3 年，折現年數用 YEARFRAC 由今日起算（會自己更新）。⚠ 這一頁與其他所有分頁性質不同：其餘分頁的數字 100% 來自 SEC 申報，這一頁的輸出是你自己填的假設經過算術的結果，可信度完全取決於那幾格藍字。右側「歷史參考」欄全部是公式（近 12 個月營收、近 3 年營收 CAGR、歷史 EBITDA 利潤率中位數、歷史 EV/EBITDA 中位數、最新現金與有息負債、最新稀釋股數），刻意不預填進輸入格 —— 預填會讓人把「拿過去當未來」誤當成有根據的預測。認股權證／選擇權的數量與履約價藏在 10-K 附註本文，companyfacts 沒有這個欄位，本站的數字一律不從 HTML 取，所以那一列沒有參考值，要自己去 EDGAR 查；履約會同時增加股數與現金，兩邊都要填，只填股數目標價會系統性偏低。機率合計不等於 100% 時，加權那兩格直接不出數字。另有敏感度表：終端倍數 × EBITDA 利潤率 對今日合理價的二維影響，其餘假設固定在中性情境。</t>
        </is>
      </c>
      <c r="F21" s="5" t="inlineStr">
        <is>
          <t xml:space="preserve">　稀釋每股盈餘 EPS (Diluted)</t>
        </is>
      </c>
    </row>
    <row r="22">
      <c r="A22" s="6" t="inlineStr">
        <is>
          <t>分部數據</t>
        </is>
      </c>
      <c r="B22" s="7" t="inlineStr">
        <is>
          <t>各分部（事業別／產品別／地區別）的營收與獲利。這些數字不在 SEC 的 companyfacts API 裡——該 API 不含維度資料——而是直接從申報的 XBRL instance 檔解析。揭露哪些科目由各公司依 ASC 280 自行決定（主要營運決策者看什麼才揭露什麼），所以每家公司的列數不同。標「上層匯總」的列不計入合計，避免重複計算（如 Apple 的「產品」本身已含 iPhone／Mac／iPad）。欄位左段為年度（FY）、右段為單季（FY＋Q，均為單季而非累計）；兩段不畫在同一張圖上，否則年度長條會比季度長條高約四倍，看起來像業績暴跌。分部分頁另有「—」＝該期不適用這一列，與 n/a（該揭露卻查不到）不同；兩種情形會出現「—」：①該軸只有年度揭露（ASC 280 對地區／產品別多半不要求季度）；②公司改組報導分部、成員標籤整組換掉，新舊結構各自成一個區塊、各自合計，區塊標題會寫「報導結構 1／2」。</t>
        </is>
      </c>
      <c r="F22" s="5" t="inlineStr">
        <is>
          <t xml:space="preserve">　加權平均流通股數（基本） Weighted Avg Shares (Basic)</t>
        </is>
      </c>
    </row>
    <row r="23">
      <c r="A23" s="6" t="inlineStr">
        <is>
          <t>圖表</t>
        </is>
      </c>
      <c r="B23" s="7" t="inlineStr">
        <is>
          <t>各報表分頁：前段為 chart_spec.json 定義的組合圖，後段為每一科目各一張圖。分部數據分頁：每個分部軸各一組（營收堆疊圖＋佔比／毛利率／營業利益率折線圖），定義在同一份設定檔的 segment_charts。要自訂圖表，修改 repo 的 config/chart_spec.json 即可，不需改程式。</t>
        </is>
      </c>
      <c r="F23" s="5" t="inlineStr">
        <is>
          <t xml:space="preserve">　加權平均流通股數（稀釋） Weighted Avg Shares (Diluted)</t>
        </is>
      </c>
    </row>
    <row r="24">
      <c r="A24" s="6" t="inlineStr">
        <is>
          <t>免責聲明</t>
        </is>
      </c>
      <c r="B24" s="7" t="inlineStr">
        <is>
          <t>資料來源為美國 SEC EDGAR 公開資料（companyfacts XBRL API），本工具與 SEC 無任何隸屬關係。缺值絕不寫 0——SEC 無該標籤不代表數值為零。留白分四種：n/a（該申報卻抓不到）、—（這家公司沒有這一行）、未揭露（別的期有值、這幾期沒報）、僅維度揭露（報表上有這一行，但只有帶維度的申報，API 取不到）；關鍵指標另有「無定義」（分母是公司申報的 0）。說明分頁逐一解釋。僅供參考，不構成投資建議。</t>
        </is>
      </c>
      <c r="F24" s="4" t="inlineStr">
        <is>
          <t>▍資產負債表</t>
        </is>
      </c>
    </row>
    <row r="25">
      <c r="F25" s="5" t="inlineStr">
        <is>
          <t xml:space="preserve">　資產結構</t>
        </is>
      </c>
    </row>
    <row r="26">
      <c r="A26" s="2" t="inlineStr">
        <is>
          <t>指標定義總表</t>
        </is>
      </c>
      <c r="F26" s="5" t="inlineStr">
        <is>
          <t xml:space="preserve">　淨負債與利息保障倍數</t>
        </is>
      </c>
    </row>
    <row r="27">
      <c r="A27" s="8" t="inlineStr">
        <is>
          <t>指標</t>
        </is>
      </c>
      <c r="B27" s="8" t="inlineStr">
        <is>
          <t>英文</t>
        </is>
      </c>
      <c r="C27" s="8" t="inlineStr">
        <is>
          <t>定義（公式）</t>
        </is>
      </c>
      <c r="D27" s="8" t="inlineStr">
        <is>
          <t>判讀說明</t>
        </is>
      </c>
      <c r="F27" s="5" t="inlineStr">
        <is>
          <t xml:space="preserve">　期末流通股數 Shares Outstanding</t>
        </is>
      </c>
    </row>
    <row r="28">
      <c r="A28" s="9" t="inlineStr">
        <is>
          <t>營收（滾動四季）</t>
        </is>
      </c>
      <c r="B28" s="7" t="inlineStr">
        <is>
          <t>Revenue TTM</t>
        </is>
      </c>
      <c r="C28" s="7" t="inlineStr">
        <is>
          <t>(revenue[t] + revenue[t-1] + revenue[t-2] + revenue[t-3])</t>
        </is>
      </c>
      <c r="D28" s="7" t="inlineStr">
        <is>
          <t>最近四季營收合計。滾動四季合計。單季的現金流量科目跳動極大（大額稅款、預付、應收在期末的一收一放），拿單季比單季會做出隨機的結論——NVDA 的營運現金流對淨利比實測在 0.40～1.46 之間逐季彈跳。**外國發行人（20-F）一欄就是一整年，滾動四季沒有意義，這一列顯示「—」**，那時看的是同名的單期指標。</t>
        </is>
      </c>
      <c r="F28" s="5" t="inlineStr">
        <is>
          <t xml:space="preserve">　現金及約當現金 Cash &amp; Equivalents</t>
        </is>
      </c>
    </row>
    <row r="29">
      <c r="A29" s="9" t="inlineStr">
        <is>
          <t>營業成本（滾動四季）</t>
        </is>
      </c>
      <c r="B29" s="7" t="inlineStr">
        <is>
          <t>COGS TTM</t>
        </is>
      </c>
      <c r="C29" s="7" t="inlineStr">
        <is>
          <t>(cogs[t] + cogs[t-1] + cogs[t-2] + cogs[t-3])</t>
        </is>
      </c>
      <c r="D29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29" s="5" t="inlineStr">
        <is>
          <t xml:space="preserve">　短期投資 Short-Term Investments</t>
        </is>
      </c>
    </row>
    <row r="30">
      <c r="A30" s="9" t="inlineStr">
        <is>
          <t>毛利（滾動四季）</t>
        </is>
      </c>
      <c r="B30" s="7" t="inlineStr">
        <is>
          <t>Gross Profit TTM</t>
        </is>
      </c>
      <c r="C30" s="7" t="inlineStr">
        <is>
          <t>(gross_profit[t] + gross_profit[t-1] + gross_profit[t-2] + gross_profit[t-3])</t>
        </is>
      </c>
      <c r="D30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30" s="5" t="inlineStr">
        <is>
          <t xml:space="preserve">　應收帳款淨額 Accounts Receivable, Net</t>
        </is>
      </c>
    </row>
    <row r="31">
      <c r="A31" s="9" t="inlineStr">
        <is>
          <t>營業利益（滾動四季）</t>
        </is>
      </c>
      <c r="B31" s="7" t="inlineStr">
        <is>
          <t>Operating Income TTM</t>
        </is>
      </c>
      <c r="C31" s="7" t="inlineStr">
        <is>
          <t>(operating_income[t] + operating_income[t-1] + operating_income[t-2] + operating_income[t-3])</t>
        </is>
      </c>
      <c r="D31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31" s="5" t="inlineStr">
        <is>
          <t xml:space="preserve">　預付費用及其他流動資產 Prepaid Expenses and Other Current Assets</t>
        </is>
      </c>
    </row>
    <row r="32">
      <c r="A32" s="9" t="inlineStr">
        <is>
          <t>稅前淨利（滾動四季）</t>
        </is>
      </c>
      <c r="B32" s="7" t="inlineStr">
        <is>
          <t>Pretax Income TTM</t>
        </is>
      </c>
      <c r="C32" s="7" t="inlineStr">
        <is>
          <t>(pretax_income[t] + pretax_income[t-1] + pretax_income[t-2] + pretax_income[t-3])</t>
        </is>
      </c>
      <c r="D32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32" s="5" t="inlineStr">
        <is>
          <t xml:space="preserve">　營業租賃負債（流動） Operating Lease Liability, Current</t>
        </is>
      </c>
    </row>
    <row r="33">
      <c r="A33" s="9" t="inlineStr">
        <is>
          <t>所得稅費用（滾動四季）</t>
        </is>
      </c>
      <c r="B33" s="7" t="inlineStr">
        <is>
          <t>Income Tax TTM</t>
        </is>
      </c>
      <c r="C33" s="7" t="inlineStr">
        <is>
          <t>(income_tax[t] + income_tax[t-1] + income_tax[t-2] + income_tax[t-3])</t>
        </is>
      </c>
      <c r="D33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33" s="5" t="inlineStr">
        <is>
          <t xml:space="preserve">　遞延所得稅資產 Deferred Tax Assets, Net</t>
        </is>
      </c>
    </row>
    <row r="34">
      <c r="A34" s="9" t="inlineStr">
        <is>
          <t>利息費用（滾動四季）</t>
        </is>
      </c>
      <c r="B34" s="7" t="inlineStr">
        <is>
          <t>Interest Expense TTM</t>
        </is>
      </c>
      <c r="C34" s="7" t="inlineStr">
        <is>
          <t>(interest_expense[t] + interest_expense[t-1] + interest_expense[t-2] + interest_expense[t-3])</t>
        </is>
      </c>
      <c r="D34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34" s="5" t="inlineStr">
        <is>
          <t xml:space="preserve">　遞延所得稅負債 Deferred Tax Liabilities, Net</t>
        </is>
      </c>
    </row>
    <row r="35">
      <c r="A35" s="9" t="inlineStr">
        <is>
          <t>EBIT（滾動四季）</t>
        </is>
      </c>
      <c r="B35" s="7" t="inlineStr">
        <is>
          <t>EBIT TTM</t>
        </is>
      </c>
      <c r="C35" s="7" t="inlineStr">
        <is>
          <t>(ebit[t] + ebit[t-1] + ebit[t-2] + ebit[t-3])</t>
        </is>
      </c>
      <c r="D35" s="7" t="inlineStr">
        <is>
          <t>稅前淨利 ＋ 利息費用。利息保障倍數與 EBIT 利潤率的分子。</t>
        </is>
      </c>
      <c r="F35" s="5" t="inlineStr">
        <is>
          <t xml:space="preserve">　流動資產合計 Total Current Assets</t>
        </is>
      </c>
    </row>
    <row r="36">
      <c r="A36" s="9" t="inlineStr">
        <is>
          <t>財務費用（滾動四季）</t>
        </is>
      </c>
      <c r="B36" s="7" t="inlineStr">
        <is>
          <t>Finance Cost TTM</t>
        </is>
      </c>
      <c r="C36" s="7" t="inlineStr">
        <is>
          <t>ebit_ttm - pretax_income_ttm</t>
        </is>
      </c>
      <c r="D36" s="7" t="inlineStr">
        <is>
          <t>財務費用 ＝ EBIT − 稅前淨利，也就是利息費用；**沒有申報利息費用的公司這一格是 0 而不是空的**，因為 `ebit` 科目已經把利息設成選用項。（ROIC 已改用標準定義 NOPAT ÷ 投入資本，這一列不再是 ROIC 的輸入，保留給讀者看利息負擔。）</t>
        </is>
      </c>
      <c r="F36" s="5" t="inlineStr">
        <is>
          <t xml:space="preserve">　不動產、廠房及設備淨額 PP&amp;E, Net</t>
        </is>
      </c>
    </row>
    <row r="37">
      <c r="A37" s="9" t="inlineStr">
        <is>
          <t>折舊及攤銷（滾動四季）</t>
        </is>
      </c>
      <c r="B37" s="7" t="inlineStr">
        <is>
          <t>D&amp;A TTM</t>
        </is>
      </c>
      <c r="C37" s="7" t="inlineStr">
        <is>
          <t>(dna[t] + dna[t-1] + dna[t-2] + dna[t-3])</t>
        </is>
      </c>
      <c r="D37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37" s="5" t="inlineStr">
        <is>
          <t xml:space="preserve">　使用權資產 Operating Lease ROU Asset</t>
        </is>
      </c>
    </row>
    <row r="38">
      <c r="A38" s="9" t="inlineStr">
        <is>
          <t>股份基礎給付（滾動四季）</t>
        </is>
      </c>
      <c r="B38" s="7" t="inlineStr">
        <is>
          <t>SBC TTM</t>
        </is>
      </c>
      <c r="C38" s="7" t="inlineStr">
        <is>
          <t>(sbc[t] + sbc[t-1] + sbc[t-2] + sbc[t-3])</t>
        </is>
      </c>
      <c r="D38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38" s="5" t="inlineStr">
        <is>
          <t xml:space="preserve">　商譽 Goodwill</t>
        </is>
      </c>
    </row>
    <row r="39">
      <c r="A39" s="9" t="inlineStr">
        <is>
          <t>研發費用（滾動四季）</t>
        </is>
      </c>
      <c r="B39" s="7" t="inlineStr">
        <is>
          <t>R&amp;D TTM</t>
        </is>
      </c>
      <c r="C39" s="7" t="inlineStr">
        <is>
          <t>(rnd[t] + rnd[t-1] + rnd[t-2] + rnd[t-3])</t>
        </is>
      </c>
      <c r="D39" s="7" t="inlineStr">
        <is>
          <t>滾動四季。單季年化會把季節性讀成體質變化；外部網站（富途等）的同名欄位也都是滾動四季。</t>
        </is>
      </c>
      <c r="F39" s="5" t="inlineStr">
        <is>
          <t xml:space="preserve">　無形資產（不含商譽） Intangible Assets ex-Goodwill</t>
        </is>
      </c>
    </row>
    <row r="40">
      <c r="A40" s="9" t="inlineStr">
        <is>
          <t>銷售及管理費用（滾動四季）</t>
        </is>
      </c>
      <c r="B40" s="7" t="inlineStr">
        <is>
          <t>SG&amp;A TTM</t>
        </is>
      </c>
      <c r="C40" s="7" t="inlineStr">
        <is>
          <t>(sgna[t] + sgna[t-1] + sgna[t-2] + sgna[t-3])</t>
        </is>
      </c>
      <c r="D40" s="7" t="inlineStr">
        <is>
          <t>滾動四季。單季年化會把季節性讀成體質變化；外部網站（富途等）的同名欄位也都是滾動四季。</t>
        </is>
      </c>
      <c r="F40" s="5" t="inlineStr">
        <is>
          <t xml:space="preserve">　資產總計 Total Assets</t>
        </is>
      </c>
    </row>
    <row r="41">
      <c r="A41" s="9" t="inlineStr">
        <is>
          <t>淨利（滾動四季）</t>
        </is>
      </c>
      <c r="B41" s="7" t="inlineStr">
        <is>
          <t>Net Income TTM</t>
        </is>
      </c>
      <c r="C41" s="7" t="inlineStr">
        <is>
          <t>(net_income[t] + net_income[t-1] + net_income[t-2] + net_income[t-3])</t>
        </is>
      </c>
      <c r="D41" s="7" t="inlineStr">
        <is>
          <t>最近四季淨利合計。滾動四季合計。單季的現金流量科目跳動極大（大額稅款、預付、應收在期末的一收一放），拿單季比單季會做出隨機的結論——NVDA 的營運現金流對淨利比實測在 0.40～1.46 之間逐季彈跳。**外國發行人（20-F）一欄就是一整年，滾動四季沒有意義，這一列顯示「—」**，那時看的是同名的單期指標。</t>
        </is>
      </c>
      <c r="F41" s="5" t="inlineStr">
        <is>
          <t xml:space="preserve">　應付帳款 Accounts Payable</t>
        </is>
      </c>
    </row>
    <row r="42">
      <c r="A42" s="9" t="inlineStr">
        <is>
          <t>營運現金流（滾動四季）</t>
        </is>
      </c>
      <c r="B42" s="7" t="inlineStr">
        <is>
          <t>CFO TTM</t>
        </is>
      </c>
      <c r="C42" s="7" t="inlineStr">
        <is>
          <t>(cfo[t] + cfo[t-1] + cfo[t-2] + cfo[t-3])</t>
        </is>
      </c>
      <c r="D42" s="7" t="inlineStr">
        <is>
          <t>最近四季營運活動現金流合計。滾動四季合計。單季的現金流量科目跳動極大（大額稅款、預付、應收在期末的一收一放），拿單季比單季會做出隨機的結論——NVDA 的營運現金流對淨利比實測在 0.40～1.46 之間逐季彈跳。**外國發行人（20-F）一欄就是一整年，滾動四季沒有意義，這一列顯示「—」**，那時看的是同名的單期指標。</t>
        </is>
      </c>
      <c r="F42" s="5" t="inlineStr">
        <is>
          <t xml:space="preserve">　合約負債（遞延收入） Deferred Revenue</t>
        </is>
      </c>
    </row>
    <row r="43">
      <c r="A43" s="9" t="inlineStr">
        <is>
          <t>資本支出（滾動四季）</t>
        </is>
      </c>
      <c r="B43" s="7" t="inlineStr">
        <is>
          <t>CapEx TTM</t>
        </is>
      </c>
      <c r="C43" s="7" t="inlineStr">
        <is>
          <t>(capex[t] + capex[t-1] + capex[t-2] + capex[t-3])</t>
        </is>
      </c>
      <c r="D43" s="7" t="inlineStr">
        <is>
          <t>最近四季資本支出合計。滾動四季合計。單季的現金流量科目跳動極大（大額稅款、預付、應收在期末的一收一放），拿單季比單季會做出隨機的結論——NVDA 的營運現金流對淨利比實測在 0.40～1.46 之間逐季彈跳。**外國發行人（20-F）一欄就是一整年，滾動四季沒有意義，這一列顯示「—」**，那時看的是同名的單期指標。</t>
        </is>
      </c>
      <c r="F43" s="5" t="inlineStr">
        <is>
          <t xml:space="preserve">　短期借款及一年內到期長期負債 Short-Term Debt</t>
        </is>
      </c>
    </row>
    <row r="44">
      <c r="A44" s="9" t="inlineStr">
        <is>
          <t>營收年增率</t>
        </is>
      </c>
      <c r="B44" s="7" t="inlineStr">
        <is>
          <t>Revenue YoY</t>
        </is>
      </c>
      <c r="C44" s="7" t="inlineStr">
        <is>
          <t>revenue_ttm[t] / revenue_ttm[t-4] - 1</t>
        </is>
      </c>
      <c r="D44" s="7" t="inlineStr">
        <is>
  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  </is>
      </c>
      <c r="F44" s="5" t="inlineStr">
        <is>
          <t xml:space="preserve">　速動資產 Quick Assets</t>
        </is>
      </c>
    </row>
    <row r="45">
      <c r="A45" s="9" t="inlineStr">
        <is>
          <t>營收年增率（單季）</t>
        </is>
      </c>
      <c r="B45" s="7" t="inlineStr">
        <is>
          <t>Revenue YoY (Quarterly)</t>
        </is>
      </c>
      <c r="C45" s="7" t="inlineStr">
        <is>
          <t>revenue[t] / revenue[t-4] - 1</t>
        </is>
      </c>
      <c r="D45" s="7" t="inlineStr">
        <is>
          <t>與去年同季比較。用同季而非上一季，是為了排除季節性。低於零代表衰退，連續兩季轉負通常是趨勢反轉而非雜訊。</t>
        </is>
      </c>
      <c r="F45" s="5" t="inlineStr">
        <is>
          <t xml:space="preserve">　流動負債合計 Total Current Liabilities</t>
        </is>
      </c>
    </row>
    <row r="46">
      <c r="A46" s="9" t="inlineStr">
        <is>
          <t>營收季增率</t>
        </is>
      </c>
      <c r="B46" s="7" t="inlineStr">
        <is>
          <t>Revenue QoQ</t>
        </is>
      </c>
      <c r="C46" s="7" t="inlineStr">
        <is>
          <t>revenue[t] / revenue[t-1] - 1</t>
        </is>
      </c>
      <c r="D46" s="7" t="inlineStr">
        <is>
          <t>反映短期動能，但受季節性干擾嚴重（零售 Q4 必高、軟體 Q1 必低）。單獨看容易誤判，須與 YoY 並列。</t>
        </is>
      </c>
      <c r="F46" s="5" t="inlineStr">
        <is>
          <t xml:space="preserve">　長期負債 Long-Term Debt</t>
        </is>
      </c>
    </row>
    <row r="47">
      <c r="A47" s="9" t="inlineStr">
        <is>
          <t>淨利年增率</t>
        </is>
      </c>
      <c r="B47" s="7" t="inlineStr">
        <is>
          <t>Net Income YoY</t>
        </is>
      </c>
      <c r="C47" s="7" t="inlineStr">
        <is>
          <t>net_income[t] / net_income[t-4] - 1</t>
        </is>
      </c>
      <c r="D47" s="7" t="inlineStr">
        <is>
          <t>與營收年增率並列看。淨利增速持續高於營收，代表營運槓桿正在發揮；持續低於營收，代表成本失控或費用擴張。</t>
        </is>
      </c>
      <c r="F47" s="5" t="inlineStr">
        <is>
          <t xml:space="preserve">　有息負債合計 Total Debt</t>
        </is>
      </c>
    </row>
    <row r="48">
      <c r="A48" s="9" t="inlineStr">
        <is>
          <t>財務費用（單季）</t>
        </is>
      </c>
      <c r="B48" s="7" t="inlineStr">
        <is>
          <t>Finance Cost (Quarterly)</t>
        </is>
      </c>
      <c r="C48" s="7" t="inlineStr">
        <is>
          <t>ebit - pretax_income</t>
        </is>
      </c>
      <c r="D48" s="7" t="inlineStr">
        <is>
          <t>財務費用 ＝ EBIT − 稅前淨利，也就是利息費用；**沒有申報利息費用的公司這一格是 0 而不是空的**，因為 `ebit` 科目已經把利息設成選用項。（ROIC 已改用標準定義 NOPAT ÷ 投入資本，這一列不再是 ROIC 的輸入，保留給讀者看利息負擔。）</t>
        </is>
      </c>
      <c r="F48" s="5" t="inlineStr">
        <is>
          <t xml:space="preserve">　投入資本 Invested Capital</t>
        </is>
      </c>
    </row>
    <row r="49">
      <c r="A49" s="9" t="inlineStr">
        <is>
          <t>毛利率</t>
        </is>
      </c>
      <c r="B49" s="7" t="inlineStr">
        <is>
          <t>Gross Margin</t>
        </is>
      </c>
      <c r="C49" s="7" t="inlineStr">
        <is>
          <t>gross_profit_ttm / revenue_ttm</t>
        </is>
      </c>
      <c r="D49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49" s="5" t="inlineStr">
        <is>
          <t xml:space="preserve">　長期租賃負債 Operating Lease Liability, Noncurrent</t>
        </is>
      </c>
    </row>
    <row r="50">
      <c r="A50" s="9" t="inlineStr">
        <is>
          <t>毛利率（單季）</t>
        </is>
      </c>
      <c r="B50" s="7" t="inlineStr">
        <is>
          <t>Gross Margin (Quarterly)</t>
        </is>
      </c>
      <c r="C50" s="7" t="inlineStr">
        <is>
          <t>gross_profit / revenue</t>
        </is>
      </c>
      <c r="D50" s="7" t="inlineStr">
        <is>
          <t>最能反映定價權的單一指標。毛利率的趨勢比絕對值重要——持續擴張代表產品組合改善或議價能力增強，持續壓縮通常是競爭加劇的最早訊號，會領先營收惡化數季。</t>
        </is>
      </c>
      <c r="F50" s="5" t="inlineStr">
        <is>
          <t xml:space="preserve">　負債總計 Total Liabilities</t>
        </is>
      </c>
    </row>
    <row r="51">
      <c r="A51" s="9" t="inlineStr">
        <is>
          <t>營業利益率</t>
        </is>
      </c>
      <c r="B51" s="7" t="inlineStr">
        <is>
          <t>Operating Margin</t>
        </is>
      </c>
      <c r="C51" s="7" t="inlineStr">
        <is>
          <t>operating_income_ttm / revenue_ttm</t>
        </is>
      </c>
      <c r="D51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51" s="5" t="inlineStr">
        <is>
          <t xml:space="preserve">　股東權益總計 Total Stockholders' Equity</t>
        </is>
      </c>
    </row>
    <row r="52">
      <c r="A52" s="9" t="inlineStr">
        <is>
          <t>營業利益率（單季）</t>
        </is>
      </c>
      <c r="B52" s="7" t="inlineStr">
        <is>
          <t>Operating Margin (Quarterly)</t>
        </is>
      </c>
      <c r="C52" s="7" t="inlineStr">
        <is>
          <t>operating_income / revenue</t>
        </is>
      </c>
      <c r="D52" s="7" t="inlineStr">
        <is>
          <t>扣除營運費用後的獲利能力，衡量管理效率。與毛利率的差距即為費用率，差距收窄代表規模經濟開始顯現。</t>
        </is>
      </c>
      <c r="F52" s="5" t="inlineStr">
        <is>
          <t xml:space="preserve">　保留盈餘（累積虧損） Retained Earnings</t>
        </is>
      </c>
    </row>
    <row r="53">
      <c r="A53" s="9" t="inlineStr">
        <is>
          <t>EBIT 利潤率</t>
        </is>
      </c>
      <c r="B53" s="7" t="inlineStr">
        <is>
          <t>EBIT Margin</t>
        </is>
      </c>
      <c r="C53" s="7" t="inlineStr">
        <is>
          <t>ebit_ttm / revenue_ttm</t>
        </is>
      </c>
      <c r="D53" s="7" t="inlineStr">
        <is>
          <t>EBIT ÷ 營收。逐格對帳富途：AXON 與 NVDA 各五期全中。</t>
        </is>
      </c>
      <c r="F53" s="4" t="inlineStr">
        <is>
          <t>▍現金流量表</t>
        </is>
      </c>
    </row>
    <row r="54">
      <c r="A54" s="9" t="inlineStr">
        <is>
          <t>EBIT 利潤率（單季）</t>
        </is>
      </c>
      <c r="B54" s="7" t="inlineStr">
        <is>
          <t>EBIT Margin (Quarterly)</t>
        </is>
      </c>
      <c r="C54" s="7" t="inlineStr">
        <is>
          <t>ebit / revenue</t>
        </is>
      </c>
      <c r="D54" s="7" t="inlineStr">
        <is>
          <t>EBIT ÷ 營收。單季年化口徑，外部網站看到的是滾動四季那一列。</t>
        </is>
      </c>
      <c r="F54" s="5" t="inlineStr">
        <is>
          <t xml:space="preserve">　三大現金流</t>
        </is>
      </c>
    </row>
    <row r="55">
      <c r="A55" s="9" t="inlineStr">
        <is>
          <t>淨利率</t>
        </is>
      </c>
      <c r="B55" s="7" t="inlineStr">
        <is>
          <t>Net Margin</t>
        </is>
      </c>
      <c r="C55" s="7" t="inlineStr">
        <is>
          <t>net_income_ttm / revenue_ttm</t>
        </is>
      </c>
      <c r="D55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55" s="5" t="inlineStr">
        <is>
          <t xml:space="preserve">　自由現金流與 FCF Margin</t>
        </is>
      </c>
    </row>
    <row r="56">
      <c r="A56" s="9" t="inlineStr">
        <is>
          <t>淨利率（單季）</t>
        </is>
      </c>
      <c r="B56" s="7" t="inlineStr">
        <is>
          <t>Net Margin (Quarterly)</t>
        </is>
      </c>
      <c r="C56" s="7" t="inlineStr">
        <is>
          <t>net_income / revenue</t>
        </is>
      </c>
      <c r="D56" s="7" t="inlineStr">
        <is>
          <t>含稅務、利息、一次性項目，波動大。單季暴增常來自業外收益而非本業，須回頭檢查營業利益率是否同步改善。</t>
        </is>
      </c>
      <c r="F56" s="5" t="inlineStr">
        <is>
          <t xml:space="preserve">　股份基礎給付 Stock-Based Compensation</t>
        </is>
      </c>
    </row>
    <row r="57">
      <c r="A57" s="9" t="inlineStr">
        <is>
          <t>EBITDA</t>
        </is>
      </c>
      <c r="B57" s="7" t="inlineStr">
        <is>
          <t>EBITDA</t>
        </is>
      </c>
      <c r="C57" s="7" t="inlineStr">
        <is>
          <t>ebit_ttm + dna_ttm</t>
        </is>
      </c>
      <c r="D57" s="7" t="inlineStr">
        <is>
          <t>EBITDA ＝ **稅前淨利 ＋ 利息費用 ＋ 折舊攤銷**（也就是 EBIT ＋ D&amp;A）。舊版用「營業利益 ＋ D&amp;A」，差在非營業損益那一段 —— 逐格對帳富途：AXON 與 NVDA 各五期全中。 NVDA 實測舊版 59.49% vs 富途 62.46%，改用 EBIT 當底之後逐格相符。 滾動四季。</t>
        </is>
      </c>
      <c r="F57" s="5" t="inlineStr">
        <is>
          <t xml:space="preserve">　折舊及攤銷 D&amp;A</t>
        </is>
      </c>
    </row>
    <row r="58">
      <c r="A58" s="9" t="inlineStr">
        <is>
          <t>稅前息前折舊攤銷前獲利（單季）</t>
        </is>
      </c>
      <c r="B58" s="7" t="inlineStr">
        <is>
          <t>EBITDA (Quarterly)</t>
        </is>
      </c>
      <c r="C58" s="7" t="inlineStr">
        <is>
          <t>ebit + dna</t>
        </is>
      </c>
      <c r="D58" s="7" t="inlineStr">
        <is>
          <t>EBITDA ＝ **稅前淨利 ＋ 利息費用 ＋ 折舊攤銷**（也就是 EBIT ＋ D&amp;A）。舊版用「營業利益 ＋ D&amp;A」，差在非營業損益那一段 —— 逐格對帳富途：AXON 與 NVDA 各五期全中。 NVDA 實測舊版 59.49% vs 富途 62.46%，改用 EBIT 當底之後逐格相符。</t>
        </is>
      </c>
      <c r="F58" s="5" t="inlineStr">
        <is>
          <t xml:space="preserve">　營業活動現金流量 Cash Flow from Operations</t>
        </is>
      </c>
    </row>
    <row r="59">
      <c r="A59" s="9" t="inlineStr">
        <is>
          <t>EBITDA 利潤率</t>
        </is>
      </c>
      <c r="B59" s="7" t="inlineStr">
        <is>
          <t>EBITDA Margin</t>
        </is>
      </c>
      <c r="C59" s="7" t="inlineStr">
        <is>
          <t>ebitda / revenue</t>
        </is>
      </c>
      <c r="D59" s="7" t="inlineStr">
        <is>
          <t>重資產與高度併購型公司的常用比較基準。</t>
        </is>
      </c>
      <c r="F59" s="5" t="inlineStr">
        <is>
          <t xml:space="preserve">　資本支出 Capital Expenditures</t>
        </is>
      </c>
    </row>
    <row r="60">
      <c r="A60" s="9" t="inlineStr">
        <is>
          <t>有效稅率</t>
        </is>
      </c>
      <c r="B60" s="7" t="inlineStr">
        <is>
          <t>Effective Tax Rate</t>
        </is>
      </c>
      <c r="C60" s="7" t="inlineStr">
        <is>
          <t>income_tax_ttm / pretax_income_ttm</t>
        </is>
      </c>
      <c r="D60" s="7" t="inlineStr">
        <is>
          <t>所得稅費用 ÷ 稅前淨利。逐格對帳富途：AXON 與 NVDA 各五期全中。 **稅前淨利趨近 0 時這個比值會失控**（AXON FY2025 Q4 實測 −557%），富途對那種公司整欄顯示「--」。它只是呈現用，不進任何計分項 —— ROIC 已經改用沒有稅率的富途公式，正是因為那個乘數會把營業利益放大六倍以上。</t>
        </is>
      </c>
      <c r="F60" s="5" t="inlineStr">
        <is>
          <t xml:space="preserve">　投資活動現金流量 Cash Flow from Investing</t>
        </is>
      </c>
    </row>
    <row r="61">
      <c r="A61" s="9" t="inlineStr">
        <is>
          <t>有效稅率（單季）</t>
        </is>
      </c>
      <c r="B61" s="7" t="inlineStr">
        <is>
          <t>Effective Tax Rate (Quarterly)</t>
        </is>
      </c>
      <c r="C61" s="7" t="inlineStr">
        <is>
          <t>income_tax / pretax_income</t>
        </is>
      </c>
      <c r="D61" s="7" t="inlineStr">
        <is>
          <t>所得稅費用 ÷ 稅前淨利。</t>
        </is>
      </c>
      <c r="F61" s="5" t="inlineStr">
        <is>
          <t xml:space="preserve">　籌資活動現金流量 Cash Flow from Financing</t>
        </is>
      </c>
    </row>
    <row r="62">
      <c r="A62" s="9" t="inlineStr">
        <is>
          <t>股東權益報酬率</t>
        </is>
      </c>
      <c r="B62" s="7" t="inlineStr">
        <is>
          <t>ROE</t>
        </is>
      </c>
      <c r="C62" s="7" t="inlineStr">
        <is>
          <t>net_income_ttm / ((equity + equity[t-4]) / 2)</t>
        </is>
      </c>
      <c r="D62" s="7" t="inlineStr">
        <is>
          <t>分子改用滾動四季淨利，取代「單季 ×4」。單季年化對季節性生意會做出四個完全不同的 ROE。　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62" s="5" t="inlineStr">
        <is>
          <t xml:space="preserve">　庫藏股買回 Share Repurchases</t>
        </is>
      </c>
    </row>
    <row r="63">
      <c r="A63" s="9" t="inlineStr">
        <is>
          <t>股東權益報酬率（單季）</t>
        </is>
      </c>
      <c r="B63" s="7" t="inlineStr">
        <is>
          <t>ROE (Quarterly)</t>
        </is>
      </c>
      <c r="C63" s="7" t="inlineStr">
        <is>
          <t>net_income * 4 / avg(equity)</t>
        </is>
      </c>
      <c r="D63" s="7" t="inlineStr">
        <is>
          <t>股東每一元投入產生的獲利。高 ROE 可能來自真實效率，也可能來自高財務槓桿或大量庫藏股買回壓縮權益——須與負債權益比一起判讀，否則會把財務工程誤認為經營能力。</t>
        </is>
      </c>
      <c r="F63" s="5" t="inlineStr">
        <is>
          <t xml:space="preserve">　支付股利 Dividends Paid</t>
        </is>
      </c>
    </row>
    <row r="64">
      <c r="A64" s="9" t="inlineStr">
        <is>
          <t>資產報酬率（單季）</t>
        </is>
      </c>
      <c r="B64" s="7" t="inlineStr">
        <is>
          <t>ROA (Quarterly)</t>
        </is>
      </c>
      <c r="C64" s="7" t="inlineStr">
        <is>
          <t>net_income * 4 / avg(total_assets)</t>
        </is>
      </c>
      <c r="D64" s="7" t="inlineStr">
        <is>
          <t>排除槓桿因素的資產運用效率。ROE 與 ROA 的差距即為槓桿貢獻。</t>
        </is>
      </c>
      <c r="F64" s="5" t="inlineStr">
        <is>
          <t xml:space="preserve">　舉借長期債務 Proceeds from LT Debt</t>
        </is>
      </c>
    </row>
    <row r="65">
      <c r="A65" s="9" t="inlineStr">
        <is>
          <t>投入資本報酬率</t>
        </is>
      </c>
      <c r="B65" s="7" t="inlineStr">
        <is>
          <t>ROIC</t>
        </is>
      </c>
      <c r="C65" s="7" t="inlineStr">
        <is>
          <t>(operating_profit_roic[t] + operating_profit_roic[t-1] + operating_profit_roic[t-2] + operating_profit_roic[t-3]) * 0.79 / ((invested_capital + invested_capital[t-4]) / 2)</t>
        </is>
      </c>
      <c r="D65" s="7" t="inlineStr">
        <is>
          <t>投入資本報酬率（標準定義）＝ NOPAT ÷ 平均投入資本。NOPAT（稅後營業利益）＝ 滾動四季營業利益 ×（1 − 21%）（沒有營業利益小計的公司以 EBIT 代）；投入資本 ＝ 總資產 − 現金與短期投資 − 無息流動負債，取一年前與本季末的平均。看的是**本業**每投入 1 塊錢一年賺回多少，不受買回股票、槓桿、一次性收益影響 —— ROE 做不到：AZO 權益為負時 ROE 無從算起，GEV 權益乘數 6.4 倍時 ROE 91% 但本業 ROIC 約 11%。長期高於資金成本（約 8–10%）才是在創造價值。**稅率固定用 21%（美國聯邦法定稅率），不用公司實際稅率**：實際稅率在稅前淨利趨近 0 時會爆 —— 舊版 NOPAT 用過，全市場 14.3% 的格子有效稅率落在 [0,1] 之外（CZR FY2024 Q1 稅率 41,200%，23.5 億營業利益被乘上 −411）；而且一次性稅務利益（GEV 2025 Q4 的 $2.9B 評價備抵迴轉）會讓實際稅率變成負的。**這一列刻意和富途不同**：富途 App 上的 ROIC 跟著一次性收益跳（GEV 2025 Q4 稅務利益入帳那一季從 16.65% 跳到 39.63%，而 NOPAT 按定義不受稅後項目影響），11,220 種公開科目組合反推不出來，最近只有 ±1.5pp。我們用教科書的標準定義，每一格都能從頁面上的營業利益與投入資本驗算。年度發行人（20-F 一欄＝一整年）這一列顯示「—」，評分自動退回同名的單期指標。</t>
        </is>
      </c>
      <c r="F65" s="5" t="inlineStr">
        <is>
          <t xml:space="preserve">　償還長期債務 Repayments of LT Debt</t>
        </is>
      </c>
    </row>
    <row r="66">
      <c r="A66" s="9" t="inlineStr">
        <is>
          <t>投入資本報酬率（單季）</t>
        </is>
      </c>
      <c r="B66" s="7" t="inlineStr">
        <is>
          <t>ROIC (Quarterly)</t>
        </is>
      </c>
      <c r="C66" s="7" t="inlineStr">
        <is>
          <t>operating_profit_roic * 4 * 0.79 / avg(invested_capital)</t>
        </is>
      </c>
      <c r="D66" s="7" t="inlineStr">
        <is>
          <t>單季版：單季營業利益 × 4 ×（1 − 21%）÷ 兩季平均投入資本。季節性強的公司會跳，以滾動四季版為主；20-F 年度發行人只有這一版有值。**稅率固定用 21%（美國聯邦法定稅率），不用公司實際稅率**：實際稅率在稅前淨利趨近 0 時會爆 —— 舊版 NOPAT 用過，全市場 14.3% 的格子有效稅率落在 [0,1] 之外（CZR FY2024 Q1 稅率 41,200%，23.5 億營業利益被乘上 −411）；而且一次性稅務利益（GEV 2025 Q4 的 $2.9B 評價備抵迴轉）會讓實際稅率變成負的。**這一列刻意和富途不同**：富途 App 上的 ROIC 跟著一次性收益跳（GEV 2025 Q4 稅務利益入帳那一季從 16.65% 跳到 39.63%，而 NOPAT 按定義不受稅後項目影響），11,220 種公開科目組合反推不出來，最近只有 ±1.5pp。我們用教科書的標準定義，每一格都能從頁面上的營業利益與投入資本驗算。</t>
        </is>
      </c>
      <c r="F66" s="5" t="inlineStr">
        <is>
          <t xml:space="preserve">　現金淨變動 Net Change in Cash</t>
        </is>
      </c>
    </row>
    <row r="67">
      <c r="A67" s="9" t="inlineStr">
        <is>
          <t>應收帳款週轉率（滾動四季）</t>
        </is>
      </c>
      <c r="B67" s="7" t="inlineStr">
        <is>
          <t>AR Turnover TTM</t>
        </is>
      </c>
      <c r="C67" s="7" t="inlineStr">
        <is>
          <t>revenue_ttm / ((accounts_receivable + accounts_receivable[t-4]) / 2)</t>
        </is>
      </c>
      <c r="D67" s="7" t="inlineStr">
        <is>
          <t>滾動四季營收 ÷ 期初期末平均應收帳款。逐格對帳富途 AXON 五期全中。 與應收帳款週轉天數互為 365÷x。</t>
        </is>
      </c>
      <c r="F67" s="4" t="inlineStr">
        <is>
          <t>▍關鍵指標</t>
        </is>
      </c>
    </row>
    <row r="68">
      <c r="A68" s="9" t="inlineStr">
        <is>
          <t>存貨週轉率（滾動四季）</t>
        </is>
      </c>
      <c r="B68" s="7" t="inlineStr">
        <is>
          <t>Inventory Turnover TTM</t>
        </is>
      </c>
      <c r="C68" s="7" t="inlineStr">
        <is>
          <t>cogs_ttm / ((inventory + inventory[t-4]) / 2)</t>
        </is>
      </c>
      <c r="D68" s="7" t="inlineStr">
        <is>
          <t>滾動四季**銷貨成本** ÷ 期初期末平均存貨（不是用營收）。逐格對帳富途 AXON 五期全中。</t>
        </is>
      </c>
      <c r="F68" s="5" t="inlineStr">
        <is>
          <t xml:space="preserve">　營收成長動能</t>
        </is>
      </c>
    </row>
    <row r="69">
      <c r="A69" s="9" t="inlineStr">
        <is>
          <t>應付帳款週轉率（滾動四季）</t>
        </is>
      </c>
      <c r="B69" s="7" t="inlineStr">
        <is>
          <t>AP Turnover TTM</t>
        </is>
      </c>
      <c r="C69" s="7" t="inlineStr">
        <is>
          <t>cogs_ttm / ((accounts_payable + accounts_payable[t-4]) / 2)</t>
        </is>
      </c>
      <c r="D69" s="7" t="inlineStr">
        <is>
          <t>滾動四季銷貨成本 ÷ 期初期末平均應付帳款。逐格對帳富途 AXON 五期全中。</t>
        </is>
      </c>
      <c r="F69" s="5" t="inlineStr">
        <is>
          <t xml:space="preserve">　報酬率</t>
        </is>
      </c>
    </row>
    <row r="70">
      <c r="A70" s="9" t="inlineStr">
        <is>
          <t>固定資產週轉率（滾動四季）</t>
        </is>
      </c>
      <c r="B70" s="7" t="inlineStr">
        <is>
          <t>Fixed Asset Turnover TTM</t>
        </is>
      </c>
      <c r="C70" s="7" t="inlineStr">
        <is>
          <t>revenue_ttm / ((ppe_net + ppe_net[t-4]) / 2)</t>
        </is>
      </c>
      <c r="D70" s="7" t="inlineStr">
        <is>
          <t>滾動四季營收 ÷ 期初期末平均不動產廠房設備淨額。逐格對帳富途 AXON 五期全中。</t>
        </is>
      </c>
      <c r="F70" s="5" t="inlineStr">
        <is>
          <t xml:space="preserve">　現金轉換循環</t>
        </is>
      </c>
    </row>
    <row r="71">
      <c r="A71" s="9" t="inlineStr">
        <is>
          <t>總資產週轉率</t>
        </is>
      </c>
      <c r="B71" s="7" t="inlineStr">
        <is>
          <t>Asset Turnover</t>
        </is>
      </c>
      <c r="C71" s="7" t="inlineStr">
        <is>
          <t>revenue_ttm / ((total_assets + total_assets[t-4]) / 2)</t>
        </is>
      </c>
      <c r="D71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71" s="5" t="inlineStr">
        <is>
          <t xml:space="preserve">　盈餘品質</t>
        </is>
      </c>
    </row>
    <row r="72">
      <c r="A72" s="9" t="inlineStr">
        <is>
          <t>總資產週轉率（單季）</t>
        </is>
      </c>
      <c r="B72" s="7" t="inlineStr">
        <is>
          <t>Asset Turnover (Quarterly)</t>
        </is>
      </c>
      <c r="C72" s="7" t="inlineStr">
        <is>
          <t>revenue * 4 / avg(total_assets)</t>
        </is>
      </c>
      <c r="D72" s="7" t="inlineStr">
        <is>
          <t>每一元資產產生多少營收。與淨利率相乘即為 ROA，是杜邦分析的兩大支柱之一。</t>
        </is>
      </c>
      <c r="F72" s="5" t="inlineStr">
        <is>
          <t xml:space="preserve">　營收（滾動四季） Revenue TTM</t>
        </is>
      </c>
    </row>
    <row r="73">
      <c r="A73" s="9" t="inlineStr">
        <is>
          <t>應收帳款週轉天數</t>
        </is>
      </c>
      <c r="B73" s="7" t="inlineStr">
        <is>
          <t>DSO</t>
        </is>
      </c>
      <c r="C73" s="7" t="inlineStr">
        <is>
          <t>((accounts_receivable + accounts_receivable[t-4]) / 2) / revenue_ttm * 365</t>
        </is>
      </c>
      <c r="D73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73" s="5" t="inlineStr">
        <is>
          <t xml:space="preserve">　營業成本（滾動四季） COGS TTM</t>
        </is>
      </c>
    </row>
    <row r="74">
      <c r="A74" s="9" t="inlineStr">
        <is>
          <t>應收帳款週轉天數（單季）</t>
        </is>
      </c>
      <c r="B74" s="7" t="inlineStr">
        <is>
          <t>DSO (Quarterly)</t>
        </is>
      </c>
      <c r="C74" s="7" t="inlineStr">
        <is>
          <t>avg(accounts_receivable) / revenue * 91.25</t>
        </is>
      </c>
      <c r="D74" s="7" t="inlineStr">
        <is>
          <t>收現速度。持續拉長代表放寬信用條件在推營收，或客戶付款能力惡化——這是財報造假最常見的早期痕跡之一。</t>
        </is>
      </c>
      <c r="F74" s="5" t="inlineStr">
        <is>
          <t xml:space="preserve">　毛利（滾動四季） Gross Profit TTM</t>
        </is>
      </c>
    </row>
    <row r="75">
      <c r="A75" s="9" t="inlineStr">
        <is>
          <t>存貨週轉天數</t>
        </is>
      </c>
      <c r="B75" s="7" t="inlineStr">
        <is>
          <t>DIO</t>
        </is>
      </c>
      <c r="C75" s="7" t="inlineStr">
        <is>
          <t>((inventory + inventory[t-4]) / 2) / cogs_ttm * 365</t>
        </is>
      </c>
      <c r="D75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75" s="5" t="inlineStr">
        <is>
          <t xml:space="preserve">　營業利益（滾動四季） Operating Income TTM</t>
        </is>
      </c>
    </row>
    <row r="76">
      <c r="A76" s="9" t="inlineStr">
        <is>
          <t>存貨週轉天數（單季）</t>
        </is>
      </c>
      <c r="B76" s="7" t="inlineStr">
        <is>
          <t>DIO (Quarterly)</t>
        </is>
      </c>
      <c r="C76" s="7" t="inlineStr">
        <is>
          <t>avg(inventory) / cogs * 91.25</t>
        </is>
      </c>
      <c r="D76" s="7" t="inlineStr">
        <is>
          <t>存貨消化速度。突然拉長代表需求不如預期或備料過度，通常領先毛利率下滑（因為之後要打折出清）。</t>
        </is>
      </c>
      <c r="F76" s="5" t="inlineStr">
        <is>
          <t xml:space="preserve">　稅前淨利（滾動四季） Pretax Income TTM</t>
        </is>
      </c>
    </row>
    <row r="77">
      <c r="A77" s="9" t="inlineStr">
        <is>
          <t>應付帳款週轉天數</t>
        </is>
      </c>
      <c r="B77" s="7" t="inlineStr">
        <is>
          <t>DPO</t>
        </is>
      </c>
      <c r="C77" s="7" t="inlineStr">
        <is>
          <t>((accounts_payable + accounts_payable[t-4]) / 2) / cogs_ttm * 365</t>
        </is>
      </c>
      <c r="D77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77" s="5" t="inlineStr">
        <is>
          <t xml:space="preserve">　所得稅費用（滾動四季） Income Tax TTM</t>
        </is>
      </c>
    </row>
    <row r="78">
      <c r="A78" s="9" t="inlineStr">
        <is>
          <t>應付帳款週轉天數（單季）</t>
        </is>
      </c>
      <c r="B78" s="7" t="inlineStr">
        <is>
          <t>DPO (Quarterly)</t>
        </is>
      </c>
      <c r="C78" s="7" t="inlineStr">
        <is>
          <t>avg(accounts_payable) / cogs * 91.25</t>
        </is>
      </c>
      <c r="D78" s="7" t="inlineStr">
        <is>
          <t>付款速度，反映對供應商的議價能力。拉長對現金流有利，但過長可能代表資金緊張。</t>
        </is>
      </c>
      <c r="F78" s="5" t="inlineStr">
        <is>
          <t xml:space="preserve">　利息費用（滾動四季） Interest Expense TTM</t>
        </is>
      </c>
    </row>
    <row r="79">
      <c r="A79" s="9" t="inlineStr">
        <is>
          <t>現金轉換循環</t>
        </is>
      </c>
      <c r="B79" s="7" t="inlineStr">
        <is>
          <t>Cash Conversion Cycle</t>
        </is>
      </c>
      <c r="C79" s="7" t="inlineStr">
        <is>
          <t>dso_ttm + dio_ttm - dpo_ttm</t>
        </is>
      </c>
      <c r="D79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79" s="5" t="inlineStr">
        <is>
          <t xml:space="preserve">　EBIT（滾動四季） EBIT TTM</t>
        </is>
      </c>
    </row>
    <row r="80">
      <c r="A80" s="9" t="inlineStr">
        <is>
          <t>現金轉換循環（單季）</t>
        </is>
      </c>
      <c r="B80" s="7" t="inlineStr">
        <is>
          <t>Cash Conversion Cycle (Quarterly)</t>
        </is>
      </c>
      <c r="C80" s="7" t="inlineStr">
        <is>
          <t>dso + dio - dpo</t>
        </is>
      </c>
      <c r="D80" s="7" t="inlineStr">
        <is>
          <t>一塊錢從投入到收回所需天數。為負值代表先收錢再付錢（Costco、Amazon 模式），等於供應商在無息融資給你，是極強的商業模式訊號。</t>
        </is>
      </c>
      <c r="F80" s="5" t="inlineStr">
        <is>
          <t xml:space="preserve">　財務費用（滾動四季） Finance Cost TTM</t>
        </is>
      </c>
    </row>
    <row r="81">
      <c r="A81" s="9" t="inlineStr">
        <is>
          <t>流動比率</t>
        </is>
      </c>
      <c r="B81" s="7" t="inlineStr">
        <is>
          <t>Current Ratio</t>
        </is>
      </c>
      <c r="C81" s="7" t="inlineStr">
        <is>
          <t>current_assets / current_liabilities</t>
        </is>
      </c>
      <c r="D81" s="7" t="inlineStr">
        <is>
          <t>短期償債能力。低於 1 未必危險（如零售業周轉快），但須搭配現金流判讀。</t>
        </is>
      </c>
      <c r="F81" s="5" t="inlineStr">
        <is>
          <t xml:space="preserve">　折舊及攤銷（滾動四季） D&amp;A TTM</t>
        </is>
      </c>
    </row>
    <row r="82">
      <c r="A82" s="9" t="inlineStr">
        <is>
          <t>速動比率</t>
        </is>
      </c>
      <c r="B82" s="7" t="inlineStr">
        <is>
          <t>Quick Ratio</t>
        </is>
      </c>
      <c r="C82" s="7" t="inlineStr">
        <is>
          <t>quick_assets / current_liabilities</t>
        </is>
      </c>
      <c r="D82" s="7" t="inlineStr">
        <is>
          <t>剔除存貨後的償債能力。與流動比率差距大，代表資產集中在難變現的存貨。</t>
        </is>
      </c>
      <c r="F82" s="5" t="inlineStr">
        <is>
          <t xml:space="preserve">　股份基礎給付（滾動四季） SBC TTM</t>
        </is>
      </c>
    </row>
    <row r="83">
      <c r="A83" s="9" t="inlineStr">
        <is>
          <t>現金比率</t>
        </is>
      </c>
      <c r="B83" s="7" t="inlineStr">
        <is>
          <t>Cash Ratio</t>
        </is>
      </c>
      <c r="C83" s="7" t="inlineStr">
        <is>
          <t>cash / current_liabilities</t>
        </is>
      </c>
      <c r="D83" s="7" t="inlineStr">
        <is>
          <t>現金及約當現金 ÷ 流動負債，只算最能立即動用的那一塊（Ross 第 3 章定義，不含短期投資）。三個流動性比率由寬到嚴：流動比率 ≥ 速動比率 ≥ 現金比率。不分流動／非流動的資產負債表（銀行、保險、多數 REIT）沒有流動負債合計，這一列是「—」。</t>
        </is>
      </c>
      <c r="F83" s="5" t="inlineStr">
        <is>
          <t xml:space="preserve">　研發費用（滾動四季） R&amp;D TTM</t>
        </is>
      </c>
    </row>
    <row r="84">
      <c r="A84" s="9" t="inlineStr">
        <is>
          <t>淨營運資金</t>
        </is>
      </c>
      <c r="B84" s="7" t="inlineStr">
        <is>
          <t>Net Working Capital</t>
        </is>
      </c>
      <c r="C84" s="7" t="inlineStr">
        <is>
          <t>current_assets - current_liabilities</t>
        </is>
      </c>
      <c r="D84" s="7" t="inlineStr">
        <is>
          <t>流動資產 − 流動負債。正值代表未來一年會變成現金的資產多於要付出去的負債。**負值不一定是警訊**：大型零售、速食、訂閱制公司用應付帳款與預收款支應營運，淨營運資金長期為負（AAPL 近年亦然），要搭配現金流與產業一起看。</t>
        </is>
      </c>
      <c r="F84" s="5" t="inlineStr">
        <is>
          <t xml:space="preserve">　銷售及管理費用（滾動四季） SG&amp;A TTM</t>
        </is>
      </c>
    </row>
    <row r="85">
      <c r="A85" s="9" t="inlineStr">
        <is>
          <t>區間衡量（天）</t>
        </is>
      </c>
      <c r="B85" s="7" t="inlineStr">
        <is>
          <t>Interval Measure</t>
        </is>
      </c>
      <c r="C85" s="7" t="inlineStr">
        <is>
          <t>current_assets / ((revenue_ttm - ebitda_ttm) / 365)</t>
        </is>
      </c>
      <c r="D85" s="7" t="inlineStr">
        <is>
          <t>流動資產 ÷ 每日營運成本：完全沒有營收進帳時，手上的流動資產撐得了幾天（Ross 第 3 章的 interval measure）。每日營運成本 ＝（滾動四季營收 − EBITDA）÷ 365，也就是課本說的「不含折舊與利息的全部成本」（EBITDA ＝ 稅前淨利 ＋ 利息 ＋ 折舊攤銷，與本頁其他列同一個口徑）。**不用「營收 − 營業利益」**：AA、BMY、ADP、ADM、AVY 這類公司的損益表上沒有營業利益那一行，那樣寫的話羅素 150 會有 14 家明明有流動資產與營收卻整列消失。代價是營業外損益會混進成本（一次性處分利益會讓成本看起來變小、天數變長），遇到單期跳動先看是不是有一次性項目。年度發行人（20-F）一欄＝一整年，這一列顯示「—」，改看同名的單季版。</t>
        </is>
      </c>
      <c r="F85" s="5" t="inlineStr">
        <is>
          <t xml:space="preserve">　淨利（滾動四季） Net Income TTM</t>
        </is>
      </c>
    </row>
    <row r="86">
      <c r="A86" s="9" t="inlineStr">
        <is>
          <t>區間衡量（天，單季）</t>
        </is>
      </c>
      <c r="B86" s="7" t="inlineStr">
        <is>
          <t>Interval Measure (Quarterly)</t>
        </is>
      </c>
      <c r="C86" s="7" t="inlineStr">
        <is>
          <t>current_assets / ((revenue - ebitda) / 91.25)</t>
        </is>
      </c>
      <c r="D86" s="7" t="inlineStr">
        <is>
          <t>同上，每日營運成本改用單季（÷ 91.25 天）。季節性強的公司單季版會跳動，以滾動四季版為主。</t>
        </is>
      </c>
      <c r="F86" s="5" t="inlineStr">
        <is>
          <t xml:space="preserve">　營運現金流（滾動四季） CFO TTM</t>
        </is>
      </c>
    </row>
    <row r="87">
      <c r="A87" s="9" t="inlineStr">
        <is>
          <t>財務槓桿</t>
        </is>
      </c>
      <c r="B87" s="7" t="inlineStr">
        <is>
          <t>Financial Leverage</t>
        </is>
      </c>
      <c r="C87" s="7" t="inlineStr">
        <is>
          <t>total_assets / equity</t>
        </is>
      </c>
      <c r="D87" s="7" t="inlineStr">
        <is>
          <t>總資產 ÷ 股東權益。逐格對帳富途 AXON 五期全中。 與股東權益比率互為倒數，兩個都列是因為富途兩個都列。</t>
        </is>
      </c>
      <c r="F87" s="5" t="inlineStr">
        <is>
          <t xml:space="preserve">　資本支出（滾動四季） CapEx TTM</t>
        </is>
      </c>
    </row>
    <row r="88">
      <c r="A88" s="9" t="inlineStr">
        <is>
          <t>股東權益比率</t>
        </is>
      </c>
      <c r="B88" s="7" t="inlineStr">
        <is>
          <t>Equity Ratio</t>
        </is>
      </c>
      <c r="C88" s="7" t="inlineStr">
        <is>
          <t>equity / total_assets</t>
        </is>
      </c>
      <c r="D88" s="7" t="inlineStr">
        <is>
          <t>股東權益 ÷ 總資產。逐格對帳富途 AXON 五期全中。</t>
        </is>
      </c>
      <c r="F88" s="5" t="inlineStr">
        <is>
          <t xml:space="preserve">　營收年增率 Revenue YoY</t>
        </is>
      </c>
    </row>
    <row r="89">
      <c r="A89" s="9" t="inlineStr">
        <is>
          <t>有息負債率</t>
        </is>
      </c>
      <c r="B89" s="7" t="inlineStr">
        <is>
          <t>Interest-Bearing Debt / Assets</t>
        </is>
      </c>
      <c r="C89" s="7" t="inlineStr">
        <is>
          <t>debt_total / total_assets</t>
        </is>
      </c>
      <c r="D89" s="7" t="inlineStr">
        <is>
          <t>有息負債 ÷ 總資產。有息負債含長期租賃負債、不含流動租賃負債 —— 這個範圍是對帳定出來的：AXON 不含租賃 32.30%、含長期租賃 33.01%、再含流動租賃 33.16%，富途顯示 33.01%。</t>
        </is>
      </c>
      <c r="F89" s="5" t="inlineStr">
        <is>
          <t xml:space="preserve">　營收年增率（單季） Revenue YoY (Quarterly)</t>
        </is>
      </c>
    </row>
    <row r="90">
      <c r="A90" s="9" t="inlineStr">
        <is>
          <t>負債權益比</t>
        </is>
      </c>
      <c r="B90" s="7" t="inlineStr">
        <is>
          <t>Debt / Equity</t>
        </is>
      </c>
      <c r="C90" s="7" t="inlineStr">
        <is>
          <t>debt_total / equity</t>
        </is>
      </c>
      <c r="D90" s="7" t="inlineStr">
        <is>
          <t>財務槓桿程度。判讀 ROE 時必看的配套指標。</t>
        </is>
      </c>
      <c r="F90" s="5" t="inlineStr">
        <is>
          <t xml:space="preserve">　營收季增率 Revenue QoQ</t>
        </is>
      </c>
    </row>
    <row r="91">
      <c r="A91" s="9" t="inlineStr">
        <is>
          <t>淨負債</t>
        </is>
      </c>
      <c r="B91" s="7" t="inlineStr">
        <is>
          <t>Net Debt</t>
        </is>
      </c>
      <c r="C91" s="7" t="inlineStr">
        <is>
          <t>debt_total - cash - short_term_investments</t>
        </is>
      </c>
      <c r="D91" s="7" t="inlineStr">
        <is>
          <t>負值代表淨現金部位。這是併購能力與抗景氣衰退能力的直接量度。</t>
        </is>
      </c>
      <c r="F91" s="5" t="inlineStr">
        <is>
          <t xml:space="preserve">　淨利年增率 Net Income YoY</t>
        </is>
      </c>
    </row>
    <row r="92">
      <c r="A92" s="9" t="inlineStr">
        <is>
          <t>營業租賃負債合計</t>
        </is>
      </c>
      <c r="B92" s="7" t="inlineStr">
        <is>
          <t>Operating Lease Liability, Total</t>
        </is>
      </c>
      <c r="C92" s="7" t="inlineStr">
        <is>
          <t>operating_lease_liab_current + operating_lease_liab_nc</t>
        </is>
      </c>
      <c r="D92" s="7" t="inlineStr">
        <is>
          <t>流動＋非流動的租賃義務。零售、航空、餐飲只看有息負債會低估真實槓桿。</t>
        </is>
      </c>
      <c r="F92" s="5" t="inlineStr">
        <is>
          <t xml:space="preserve">　財務費用（單季） Finance Cost (Quarterly)</t>
        </is>
      </c>
    </row>
    <row r="93">
      <c r="A93" s="9" t="inlineStr">
        <is>
          <t>淨負債／EBITDA</t>
        </is>
      </c>
      <c r="B93" s="7" t="inlineStr">
        <is>
          <t>Net Debt / EBITDA</t>
        </is>
      </c>
      <c r="C93" s="7" t="inlineStr">
        <is>
          <t>net_debt / ebitda_ttm</t>
        </is>
      </c>
      <c r="D93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93" s="5" t="inlineStr">
        <is>
          <t xml:space="preserve">　毛利率 Gross Margin</t>
        </is>
      </c>
    </row>
    <row r="94">
      <c r="A94" s="9" t="inlineStr">
        <is>
          <t>淨負債／EBITDA（單季）</t>
        </is>
      </c>
      <c r="B94" s="7" t="inlineStr">
        <is>
          <t>Net Debt / EBITDA (Quarterly)</t>
        </is>
      </c>
      <c r="C94" s="7" t="inlineStr">
        <is>
          <t>net_debt / (ebitda * 4)</t>
        </is>
      </c>
      <c r="D94" s="7" t="inlineStr">
        <is>
          <t>以現有獲利能力還清淨負債需幾年。超過 3–4 倍在多數產業被視為偏高，且是債務條款（covenant）常見的觸發門檻。</t>
        </is>
      </c>
      <c r="F94" s="5" t="inlineStr">
        <is>
          <t xml:space="preserve">　毛利率（單季） Gross Margin (Quarterly)</t>
        </is>
      </c>
    </row>
    <row r="95">
      <c r="A95" s="9" t="inlineStr">
        <is>
          <t>利息保障倍數</t>
        </is>
      </c>
      <c r="B95" s="7" t="inlineStr">
        <is>
          <t>Interest Coverage</t>
        </is>
      </c>
      <c r="C95" s="7" t="inlineStr">
        <is>
          <t>ebit_ttm / interest_expense_ttm</t>
        </is>
      </c>
      <c r="D95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95" s="5" t="inlineStr">
        <is>
          <t xml:space="preserve">　營業利益率 Operating Margin</t>
        </is>
      </c>
    </row>
    <row r="96">
      <c r="A96" s="9" t="inlineStr">
        <is>
          <t>利息保障倍數（單季）</t>
        </is>
      </c>
      <c r="B96" s="7" t="inlineStr">
        <is>
          <t>Interest Coverage (Quarterly)</t>
        </is>
      </c>
      <c r="C96" s="7" t="inlineStr">
        <is>
          <t>ebit / interest_expense</t>
        </is>
      </c>
      <c r="D96" s="7" t="inlineStr">
        <is>
          <t>營業利益是利息費用的幾倍。低於 2 進入警戒，低於 1 代表本業獲利無法支應利息。升息循環中此指標的惡化速度最能反映脆弱度。</t>
        </is>
      </c>
      <c r="F96" s="5" t="inlineStr">
        <is>
          <t xml:space="preserve">　營業利益率（單季） Operating Margin (Quarterly)</t>
        </is>
      </c>
    </row>
    <row r="97">
      <c r="A97" s="9" t="inlineStr">
        <is>
          <t>自由現金流</t>
        </is>
      </c>
      <c r="B97" s="7" t="inlineStr">
        <is>
          <t>Free Cash Flow</t>
        </is>
      </c>
      <c r="C97" s="7" t="inlineStr">
        <is>
          <t>cfo - capex</t>
        </is>
      </c>
      <c r="D97" s="7" t="inlineStr">
        <is>
          <t>扣除維持營運所需投資後真正可自由分配的現金。這是最難被會計手法修飾的數字，也是估值的最終基礎。</t>
        </is>
      </c>
      <c r="F97" s="5" t="inlineStr">
        <is>
          <t xml:space="preserve">　EBIT 利潤率 EBIT Margin</t>
        </is>
      </c>
    </row>
    <row r="98">
      <c r="A98" s="9" t="inlineStr">
        <is>
          <t>自由現金流利潤率（水準，滾動四季）</t>
        </is>
      </c>
      <c r="B98" s="7" t="inlineStr">
        <is>
          <t>FCF Margin TTM (level)</t>
        </is>
      </c>
      <c r="C98" s="7" t="inlineStr">
        <is>
          <t>(cfo_ttm - capex_ttm) / revenue_ttm</t>
        </is>
      </c>
      <c r="D98" s="7" t="inlineStr">
        <is>
          <t>與 fcf_margin_ttm 同義，另立 id 是為了讓「水準分」與「年變化」在設定檔裡分得開。　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98" s="5" t="inlineStr">
        <is>
          <t xml:space="preserve">　EBIT 利潤率（單季） EBIT Margin (Quarterly)</t>
        </is>
      </c>
    </row>
    <row r="99">
      <c r="A99" s="9" t="inlineStr">
        <is>
          <t>自由現金流利潤率</t>
        </is>
      </c>
      <c r="B99" s="7" t="inlineStr">
        <is>
          <t>FCF Margin</t>
        </is>
      </c>
      <c r="C99" s="7" t="inlineStr">
        <is>
          <t>fcf / revenue</t>
        </is>
      </c>
      <c r="D99" s="7" t="inlineStr">
        <is>
          <t>每一元營收轉換成自由現金的比例。與淨利率長期背離，是財報品質的紅旗。</t>
        </is>
      </c>
      <c r="F99" s="5" t="inlineStr">
        <is>
          <t xml:space="preserve">　淨利率 Net Margin</t>
        </is>
      </c>
    </row>
    <row r="100">
      <c r="A100" s="9" t="inlineStr">
        <is>
          <t>自由現金流對淨利比（滾動四季）</t>
        </is>
      </c>
      <c r="B100" s="7" t="inlineStr">
        <is>
          <t>FCF / Net Income TTM</t>
        </is>
      </c>
      <c r="C100" s="7" t="inlineStr">
        <is>
          <t>(cfo_ttm - capex_ttm) / net_income_ttm</t>
        </is>
      </c>
      <c r="D100" s="7" t="inlineStr">
        <is>
          <t>滾動四季自由現金流 ÷ 滾動四季淨利。逐格對帳富途 AXON 五期全中。 淨利為負時這個比值沒有意義（會是漂亮的負數）。</t>
        </is>
      </c>
      <c r="F100" s="5" t="inlineStr">
        <is>
          <t xml:space="preserve">　淨利率（單季） Net Margin (Quarterly)</t>
        </is>
      </c>
    </row>
    <row r="101">
      <c r="A101" s="9" t="inlineStr">
        <is>
          <t>現金含量</t>
        </is>
      </c>
      <c r="B101" s="7" t="inlineStr">
        <is>
          <t>CFO / Net Income</t>
        </is>
      </c>
      <c r="C101" s="7" t="inlineStr">
        <is>
          <t>cfo_ttm / net_income_ttm</t>
        </is>
      </c>
      <c r="D101" s="7" t="inlineStr">
        <is>
          <t>滾動四季的營運現金流除以滾動四季淨利。低於 1 代表帳上的獲利沒有變成現金，差額通常卡在應收、存貨或其他營運資金。用四季合計而不是單季，是因為單季的比值會被期末的一收一放主導，看起來像轉折其實只是時點。淨利為負時比值沒有意義，會作廢成 n/a。</t>
        </is>
      </c>
      <c r="F101" s="5" t="inlineStr">
        <is>
          <t xml:space="preserve">　EBITDA EBITDA</t>
        </is>
      </c>
    </row>
    <row r="102">
      <c r="A102" s="9" t="inlineStr">
        <is>
          <t>營運現金流對淨利比（單季）</t>
        </is>
      </c>
      <c r="B102" s="7" t="inlineStr">
        <is>
          <t>OCF / Net Income (Quarterly)</t>
        </is>
      </c>
      <c r="C102" s="7" t="inlineStr">
        <is>
          <t>cfo / net_income</t>
        </is>
      </c>
      <c r="D102" s="7" t="inlineStr">
        <is>
          <t>盈餘品質的核心檢驗。健康公司長期應大於 1（因為折舊加回）。持續小於 1 代表帳上賺錢但現金沒進來——應收帳款或存貨在膨脹，這是最重要的一個舞弊偵測指標。</t>
        </is>
      </c>
      <c r="F102" s="5" t="inlineStr">
        <is>
          <t xml:space="preserve">　稅前息前折舊攤銷前獲利（單季） EBITDA (Quarterly)</t>
        </is>
      </c>
    </row>
    <row r="103">
      <c r="A103" s="9" t="inlineStr">
        <is>
          <t>資本支出強度</t>
        </is>
      </c>
      <c r="B103" s="7" t="inlineStr">
        <is>
          <t>CapEx / Revenue</t>
        </is>
      </c>
      <c r="C103" s="7" t="inlineStr">
        <is>
          <t>capex / revenue</t>
        </is>
      </c>
      <c r="D103" s="7" t="inlineStr">
        <is>
          <t>維持與擴張營運所需的再投資比例。持續攀升代表產業轉向資本密集，或公司正在押注新產能。</t>
        </is>
      </c>
      <c r="F103" s="5" t="inlineStr">
        <is>
          <t xml:space="preserve">　EBITDA 利潤率 EBITDA Margin</t>
        </is>
      </c>
    </row>
    <row r="104">
      <c r="A104" s="9" t="inlineStr">
        <is>
          <t>股份基礎給付佔營收比</t>
        </is>
      </c>
      <c r="B104" s="7" t="inlineStr">
        <is>
          <t>SBC / Revenue</t>
        </is>
      </c>
      <c r="C104" s="7" t="inlineStr">
        <is>
          <t>sbc_ttm / revenue_ttm</t>
        </is>
      </c>
      <c r="D104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104" s="5" t="inlineStr">
        <is>
          <t xml:space="preserve">　有效稅率 Effective Tax Rate</t>
        </is>
      </c>
    </row>
    <row r="105">
      <c r="A105" s="9" t="inlineStr">
        <is>
          <t>股份基礎給付佔營收比（單季）</t>
        </is>
      </c>
      <c r="B105" s="7" t="inlineStr">
        <is>
          <t>SBC / Revenue (Quarterly)</t>
        </is>
      </c>
      <c r="C105" s="7" t="inlineStr">
        <is>
          <t>sbc / revenue</t>
        </is>
      </c>
      <c r="D105" s="7" t="inlineStr">
        <is>
          <t>以股權支付的薪酬規模。它不影響現金流但實質稀釋股東，科技業常高達營收 10–20%。用 non-GAAP 獲利評價時，若把 SBC 加回卻忽略稀釋，會系統性高估價值。</t>
        </is>
      </c>
      <c r="F105" s="5" t="inlineStr">
        <is>
          <t xml:space="preserve">　有效稅率（單季） Effective Tax Rate (Quarterly)</t>
        </is>
      </c>
    </row>
    <row r="106">
      <c r="A106" s="9" t="inlineStr">
        <is>
          <t>股數稀釋率</t>
        </is>
      </c>
      <c r="B106" s="7" t="inlineStr">
        <is>
          <t>Share Count Change YoY</t>
        </is>
      </c>
      <c r="C106" s="7" t="inlineStr">
        <is>
          <t>shares_diluted[t] / shares_diluted[t-4] - 1</t>
        </is>
      </c>
      <c r="D106" s="7" t="inlineStr">
        <is>
          <t>流通股數的年變動。正值代表稀釋，負值代表買回。與 SBC 並看，才知道買回是真回饋股東，還是只在抵銷員工配股。</t>
        </is>
      </c>
      <c r="F106" s="5" t="inlineStr">
        <is>
          <t xml:space="preserve">　股東權益報酬率 ROE</t>
        </is>
      </c>
    </row>
    <row r="107">
      <c r="A107" s="9" t="inlineStr">
        <is>
          <t>股東回饋總額</t>
        </is>
      </c>
      <c r="B107" s="7" t="inlineStr">
        <is>
          <t>Total Shareholder Return</t>
        </is>
      </c>
      <c r="C107" s="7" t="inlineStr">
        <is>
          <t>buyback + dividends_paid</t>
        </is>
      </c>
      <c r="D107" s="7" t="inlineStr">
        <is>
          <t>以買回加股利形式回饋股東的現金總額。除以 FCF 即為回饋率，超過 100% 代表動用現金存量或舉債支應，不可持續。</t>
        </is>
      </c>
      <c r="F107" s="5" t="inlineStr">
        <is>
          <t xml:space="preserve">　股東權益報酬率（單季） ROE (Quarterly)</t>
        </is>
      </c>
    </row>
    <row r="108">
      <c r="A108" s="9" t="inlineStr">
        <is>
          <t>研發費用率</t>
        </is>
      </c>
      <c r="B108" s="7" t="inlineStr">
        <is>
          <t>R&amp;D / Revenue</t>
        </is>
      </c>
      <c r="C108" s="7" t="inlineStr">
        <is>
          <t>rnd_ttm / revenue_ttm</t>
        </is>
      </c>
      <c r="D108" s="7" t="inlineStr">
        <is>
          <t>滾動四季研發費用 ÷ 滾動四季營收。逐格對帳富途 AXON 五期全中。</t>
        </is>
      </c>
      <c r="F108" s="5" t="inlineStr">
        <is>
          <t xml:space="preserve">　資產報酬率（單季） ROA (Quarterly)</t>
        </is>
      </c>
    </row>
    <row r="109">
      <c r="A109" s="9" t="inlineStr">
        <is>
          <t>研發費用率（單季）</t>
        </is>
      </c>
      <c r="B109" s="7" t="inlineStr">
        <is>
          <t>R&amp;D / Revenue (Quarterly)</t>
        </is>
      </c>
      <c r="C109" s="7" t="inlineStr">
        <is>
          <t>rnd / revenue</t>
        </is>
      </c>
      <c r="D109" s="7" t="inlineStr">
        <is>
          <t>投入創新的強度。同業橫向比較才有意義，且須與毛利率趨勢對照——高研發若換不到毛利率擴張，代表投入未轉化為競爭優勢。</t>
        </is>
      </c>
      <c r="F109" s="5" t="inlineStr">
        <is>
          <t xml:space="preserve">　投入資本報酬率 ROIC</t>
        </is>
      </c>
    </row>
    <row r="110">
      <c r="A110" s="9" t="inlineStr">
        <is>
          <t>銷管費用率</t>
        </is>
      </c>
      <c r="B110" s="7" t="inlineStr">
        <is>
          <t>SG&amp;A / Revenue</t>
        </is>
      </c>
      <c r="C110" s="7" t="inlineStr">
        <is>
          <t>sgna_ttm / revenue_ttm</t>
        </is>
      </c>
      <c r="D110" s="7" t="inlineStr">
        <is>
          <t>滾動四季銷管費用 ÷ 滾動四季營收。滾動四季。單季年化會把季節性讀成體質變化；外部網站（富途等）的同名欄位也都是滾動四季。</t>
        </is>
      </c>
      <c r="F110" s="5" t="inlineStr">
        <is>
          <t xml:space="preserve">　投入資本報酬率（單季） ROIC (Quarterly)</t>
        </is>
      </c>
    </row>
    <row r="111">
      <c r="A111" s="9" t="inlineStr">
        <is>
          <t>銷管費用率（單季）</t>
        </is>
      </c>
      <c r="B111" s="7" t="inlineStr">
        <is>
          <t>SG&amp;A / Revenue (Quarterly)</t>
        </is>
      </c>
      <c r="C111" s="7" t="inlineStr">
        <is>
          <t>sgna / revenue</t>
        </is>
      </c>
      <c r="D111" s="7" t="inlineStr">
        <is>
          <t>營收擴張時此比率應下降，代表規模經濟。若隨營收同步上升，代表成長是靠燒錢買來的。</t>
        </is>
      </c>
      <c r="F111" s="5" t="inlineStr">
        <is>
          <t xml:space="preserve">　應收帳款週轉率（滾動四季） AR Turnover TTM</t>
        </is>
      </c>
    </row>
    <row r="112">
      <c r="A112" s="9" t="inlineStr">
        <is>
          <t>每股營收</t>
        </is>
      </c>
      <c r="B112" s="7" t="inlineStr">
        <is>
          <t>Revenue / Share</t>
        </is>
      </c>
      <c r="C112" s="7" t="inlineStr">
        <is>
          <t>revenue / shares_outstanding</t>
        </is>
      </c>
      <c r="D112" s="7" t="inlineStr">
        <is>
          <t>每股營收。乘以股價倒數即 P/S。與 TradingView 的 Revenue per share 對應。</t>
        </is>
      </c>
      <c r="F112" s="5" t="inlineStr">
        <is>
          <t xml:space="preserve">　存貨週轉率（滾動四季） Inventory Turnover TTM</t>
        </is>
      </c>
    </row>
    <row r="113">
      <c r="A113" s="9" t="inlineStr">
        <is>
          <t>每股淨值</t>
        </is>
      </c>
      <c r="B113" s="7" t="inlineStr">
        <is>
          <t>Book Value / Share</t>
        </is>
      </c>
      <c r="C113" s="7" t="inlineStr">
        <is>
          <t>equity / shares_outstanding</t>
        </is>
      </c>
      <c r="D113" s="7" t="inlineStr">
        <is>
          <t>每股帳面淨值（股東權益÷股數）。股價÷每股淨值即 P/B。</t>
        </is>
      </c>
      <c r="F113" s="5" t="inlineStr">
        <is>
          <t xml:space="preserve">　應付帳款週轉率（滾動四季） AP Turnover TTM</t>
        </is>
      </c>
    </row>
    <row r="114">
      <c r="A114" s="9" t="inlineStr">
        <is>
          <t>每股現金及投資</t>
        </is>
      </c>
      <c r="B114" s="7" t="inlineStr">
        <is>
          <t>Cash+STI / Share</t>
        </is>
      </c>
      <c r="C114" s="7" t="inlineStr">
        <is>
          <t>(cash + short_term_investments) / shares_outstanding</t>
        </is>
      </c>
      <c r="D114" s="7" t="inlineStr">
        <is>
          <t>每股現金及短期投資。TradingView 的 Cash per share 採此定義（含短期投資），非純現金。</t>
        </is>
      </c>
      <c r="F114" s="5" t="inlineStr">
        <is>
          <t xml:space="preserve">　固定資產週轉率（滾動四季） Fixed Asset Turnover TTM</t>
        </is>
      </c>
    </row>
    <row r="115">
      <c r="A115" s="9" t="inlineStr">
        <is>
          <t>每股自由現金流</t>
        </is>
      </c>
      <c r="B115" s="7" t="inlineStr">
        <is>
          <t>FCF / Share</t>
        </is>
      </c>
      <c r="C115" s="7" t="inlineStr">
        <is>
          <t>fcf / shares_outstanding</t>
        </is>
      </c>
      <c r="D115" s="7" t="inlineStr">
        <is>
          <t>每股自由現金流。負值代表仍在燒錢。</t>
        </is>
      </c>
      <c r="F115" s="5" t="inlineStr">
        <is>
          <t xml:space="preserve">　總資產週轉率 Asset Turnover</t>
        </is>
      </c>
    </row>
    <row r="116">
      <c r="A116" s="9" t="inlineStr">
        <is>
          <t>每股營運現金流</t>
        </is>
      </c>
      <c r="B116" s="7" t="inlineStr">
        <is>
          <t>OCF / Share</t>
        </is>
      </c>
      <c r="C116" s="7" t="inlineStr">
        <is>
          <t>cfo / shares_outstanding</t>
        </is>
      </c>
      <c r="D116" s="7" t="inlineStr">
        <is>
          <t>每股營運活動現金流。</t>
        </is>
      </c>
      <c r="F116" s="5" t="inlineStr">
        <is>
          <t xml:space="preserve">　總資產週轉率（單季） Asset Turnover (Quarterly)</t>
        </is>
      </c>
    </row>
    <row r="117">
      <c r="A117" s="9" t="inlineStr">
        <is>
          <t>毛利率年變化</t>
        </is>
      </c>
      <c r="B117" s="7" t="inlineStr">
        <is>
          <t>Gross Margin Δ YoY</t>
        </is>
      </c>
      <c r="C117" s="7" t="inlineStr">
        <is>
          <t>gross_margin - gross_margin[t-4]</t>
        </is>
      </c>
      <c r="D117" s="7" t="inlineStr">
        <is>
          <t>本期毛利率減去去年同期毛利率，單位是百分點。毛利率往上通常代表產品組合往高毛利那端移動，或是成本端談判力變強；往下而營收還在成長，要當心是靠降價換來的量。變化量比水準值更早反映轉折——水準值高的公司也可能正在惡化。</t>
        </is>
      </c>
      <c r="F117" s="5" t="inlineStr">
        <is>
          <t xml:space="preserve">　應收帳款週轉天數 DSO</t>
        </is>
      </c>
    </row>
    <row r="118">
      <c r="A118" s="9" t="inlineStr">
        <is>
          <t>營業利益率年變化</t>
        </is>
      </c>
      <c r="B118" s="7" t="inlineStr">
        <is>
          <t>Operating Margin Δ YoY</t>
        </is>
      </c>
      <c r="C118" s="7" t="inlineStr">
        <is>
          <t>operating_margin - operating_margin[t-4]</t>
        </is>
      </c>
      <c r="D118" s="7" t="inlineStr">
        <is>
          <t>營業槓桿是否發動的直接證據：營收成長時費用沒有等比例跟上，營業利益率就會擴張。這裡用利潤率的差而不是「營業利益成長率減營收成長率」，因為基期營業利益為負或接近零時，成長率會失真。</t>
        </is>
      </c>
      <c r="F118" s="5" t="inlineStr">
        <is>
          <t xml:space="preserve">　應收帳款週轉天數（單季） DSO (Quarterly)</t>
        </is>
      </c>
    </row>
    <row r="119">
      <c r="A119" s="9" t="inlineStr">
        <is>
          <t>費用成長差</t>
        </is>
      </c>
      <c r="B119" s="7" t="inlineStr">
        <is>
          <t>Opex Growth Gap</t>
        </is>
      </c>
      <c r="C119" s="7" t="inlineStr">
        <is>
          <t>(opex_total[t] / opex_total[t-4] - 1) - (revenue[t] / revenue[t-4] - 1)</t>
        </is>
      </c>
      <c r="D119" s="7" t="inlineStr">
        <is>
          <t>營業費用年增率減營收年增率。負值＝費用長得比營收慢，是營業槓桿的來源；正值＝費用長得比營收快，要分辨是在投資（研發、通路擴張）還是失控。營業費用合計沒申報時以「毛利 − 營業利益」補（恆等式，不是估計）。</t>
        </is>
      </c>
      <c r="F119" s="5" t="inlineStr">
        <is>
          <t xml:space="preserve">　存貨週轉天數 DIO</t>
        </is>
      </c>
    </row>
    <row r="120">
      <c r="A120" s="9" t="inlineStr">
        <is>
          <t>應收成長差</t>
        </is>
      </c>
      <c r="B120" s="7" t="inlineStr">
        <is>
          <t>Receivables Growth Gap</t>
        </is>
      </c>
      <c r="C120" s="7" t="inlineStr">
        <is>
          <t>(accounts_receivable[t] / accounts_receivable[t-4] - 1) - (revenue[t] / revenue[t-4] - 1)</t>
        </is>
      </c>
      <c r="D120" s="7" t="inlineStr">
        <is>
          <t>應收帳款年增率減營收年增率。持續正值代表帳上營收收不回現金——可能是放寬授信、也可能是把貨塞給通路。單期正值意義不大（大單集中在期末就會這樣），要看連續幾期。</t>
        </is>
      </c>
      <c r="F120" s="5" t="inlineStr">
        <is>
          <t xml:space="preserve">　存貨週轉天數（單季） DIO (Quarterly)</t>
        </is>
      </c>
    </row>
    <row r="121">
      <c r="A121" s="9" t="inlineStr">
        <is>
          <t>應收天數年變化</t>
        </is>
      </c>
      <c r="B121" s="7" t="inlineStr">
        <is>
          <t>DSO Δ YoY</t>
        </is>
      </c>
      <c r="C121" s="7" t="inlineStr">
        <is>
          <t>dso - dso[t-4]</t>
        </is>
      </c>
      <c r="D121" s="7" t="inlineStr">
        <is>
          <t>應收帳款週轉天數與去年同期的差，單位是天。與應收成長差互為印證：兩個一起惡化才是訊號，只有其中一個動多半是期末時點造成的。</t>
        </is>
      </c>
      <c r="F121" s="5" t="inlineStr">
        <is>
          <t xml:space="preserve">　應付帳款週轉天數 DPO</t>
        </is>
      </c>
    </row>
    <row r="122">
      <c r="A122" s="9" t="inlineStr">
        <is>
          <t>存貨成長差</t>
        </is>
      </c>
      <c r="B122" s="7" t="inlineStr">
        <is>
          <t>Inventory Growth Gap</t>
        </is>
      </c>
      <c r="C122" s="7" t="inlineStr">
        <is>
          <t>(inventory[t] / inventory[t-4] - 1) - (revenue[t] / revenue[t-4] - 1)</t>
        </is>
      </c>
      <c r="D122" s="7" t="inlineStr">
        <is>
          <t>存貨年增率減營收年增率。正值不必然是壞事：供給吃緊時公司會先囤原料與在製品，那種情況下營運現金流仍然健康。危險的是成品堆積而營收放緩。本站只用 companyfacts，不拆原料／在製／成品（那需要另一層科目），所以這一格只回答「有沒有堆」，不回答「堆的是什麼」。</t>
        </is>
      </c>
      <c r="F122" s="5" t="inlineStr">
        <is>
          <t xml:space="preserve">　應付帳款週轉天數（單季） DPO (Quarterly)</t>
        </is>
      </c>
    </row>
    <row r="123">
      <c r="A123" s="9" t="inlineStr">
        <is>
          <t>存貨天數年變化</t>
        </is>
      </c>
      <c r="B123" s="7" t="inlineStr">
        <is>
          <t>DIO Δ YoY</t>
        </is>
      </c>
      <c r="C123" s="7" t="inlineStr">
        <is>
          <t>dio - dio[t-4]</t>
        </is>
      </c>
      <c r="D123" s="7" t="inlineStr">
        <is>
          <t>存貨週轉天數與去年同期的差，單位是天。天數拉長代表賣得比進得慢。</t>
        </is>
      </c>
      <c r="F123" s="5" t="inlineStr">
        <is>
          <t xml:space="preserve">　現金轉換循環 Cash Conversion Cycle</t>
        </is>
      </c>
    </row>
    <row r="124">
      <c r="A124" s="9" t="inlineStr">
        <is>
          <t>自由現金流利潤率年變化</t>
        </is>
      </c>
      <c r="B124" s="7" t="inlineStr">
        <is>
          <t>FCF Margin Δ YoY</t>
        </is>
      </c>
      <c r="C124" s="7" t="inlineStr">
        <is>
          <t>fcf_margin - fcf_margin[t-4]</t>
        </is>
      </c>
      <c r="D124" s="7" t="inlineStr">
        <is>
          <t>自由現金流利潤率與去年同期的差，單位是百分點。獲利往上但這一格往下，代表利潤沒有變成現金，差額通常卡在應收、存貨或資本支出。</t>
        </is>
      </c>
      <c r="F124" s="5" t="inlineStr">
        <is>
          <t xml:space="preserve">　現金轉換循環（單季） Cash Conversion Cycle (Quarterly)</t>
        </is>
      </c>
    </row>
    <row r="125">
      <c r="A125" s="9" t="inlineStr">
        <is>
          <t>合約負債年增率</t>
        </is>
      </c>
      <c r="B125" s="7" t="inlineStr">
        <is>
          <t>Contract Liabilities YoY</t>
        </is>
      </c>
      <c r="C125" s="7" t="inlineStr">
        <is>
          <t>deferred_revenue[t] / deferred_revenue[t-4] - 1</t>
        </is>
      </c>
      <c r="D125" s="7" t="inlineStr">
        <is>
          <t>合約負債（遞延收入）是客戶已經付錢、公司還沒認列的營收，屬於已經到手的未來營收。它領先營收——這一格轉向通常比損益表早一到兩季。</t>
        </is>
      </c>
      <c r="F125" s="5" t="inlineStr">
        <is>
          <t xml:space="preserve">　流動比率 Current Ratio</t>
        </is>
      </c>
    </row>
    <row r="126">
      <c r="A126" s="9" t="inlineStr">
        <is>
          <t>商譽佔資產比</t>
        </is>
      </c>
      <c r="B126" s="7" t="inlineStr">
        <is>
          <t>Goodwill / Assets</t>
        </is>
      </c>
      <c r="C126" s="7" t="inlineStr">
        <is>
          <t>goodwill / total_assets</t>
        </is>
      </c>
      <c r="D126" s="7" t="inlineStr">
        <is>
          <t>商譽佔總資產的比重。比重高代表成長有相當部分是買來的，減損風險也集中在這裡。這是水準值不是轉折值，放在這一頁是因為判讀前面幾格時需要它當背景。</t>
        </is>
      </c>
      <c r="F126" s="5" t="inlineStr">
        <is>
          <t xml:space="preserve">　速動比率 Quick Ratio</t>
        </is>
      </c>
    </row>
    <row r="127">
      <c r="A127" s="9" t="inlineStr">
        <is>
          <t>股東權益年增率</t>
        </is>
      </c>
      <c r="B127" s="7" t="inlineStr">
        <is>
          <t>Equity YoY</t>
        </is>
      </c>
      <c r="C127" s="7" t="inlineStr">
        <is>
          <t>equity[t] / equity[t-4] - 1</t>
        </is>
      </c>
      <c r="D127" s="7" t="inlineStr">
        <is>
          <t>股東權益的年增率。真正的價值創造最後會沉澱在這裡；大量回購的公司這一格會被壓低甚至為負，那不是惡化，要跟股東回饋總額一起看。</t>
        </is>
      </c>
      <c r="F127" s="5" t="inlineStr">
        <is>
          <t xml:space="preserve">　現金比率 Cash Ratio</t>
        </is>
      </c>
    </row>
    <row r="128">
      <c r="A128" s="9" t="inlineStr">
        <is>
          <t>自由現金流利潤率（滾動四季）</t>
        </is>
      </c>
      <c r="B128" s="7" t="inlineStr">
        <is>
          <t>FCF Margin TTM</t>
        </is>
      </c>
      <c r="C128" s="7" t="inlineStr">
        <is>
          <t>(cfo_ttm - capex_ttm) / revenue_ttm</t>
        </is>
      </c>
      <c r="D128" s="7" t="inlineStr">
        <is>
          <t>滾動四季的（營運現金流 − 資本支出）÷ 營收。</t>
        </is>
      </c>
      <c r="F128" s="5" t="inlineStr">
        <is>
          <t xml:space="preserve">　淨營運資金 Net Working Capital</t>
        </is>
      </c>
    </row>
    <row r="129">
      <c r="A129" s="9" t="inlineStr">
        <is>
          <t>自由現金流利潤率年變化（滾動四季）</t>
        </is>
      </c>
      <c r="B129" s="7" t="inlineStr">
        <is>
          <t>FCF Margin TTM Δ YoY</t>
        </is>
      </c>
      <c r="C129" s="7" t="inlineStr">
        <is>
          <t>fcf_margin_ttm - fcf_margin_ttm[t-4]</t>
        </is>
      </c>
      <c r="D129" s="7" t="inlineStr">
        <is>
          <t>滾動四季自由現金流利潤率與去年同期的差，單位是百分點。獲利往上但這一格往下，代表利潤沒有變成現金，差額通常卡在應收、存貨或資本支出。</t>
        </is>
      </c>
      <c r="F129" s="5" t="inlineStr">
        <is>
          <t xml:space="preserve">　區間衡量（天） Interval Measure</t>
        </is>
      </c>
    </row>
    <row r="130">
      <c r="A130" s="9" t="inlineStr">
        <is>
          <t>營收加速度</t>
        </is>
      </c>
      <c r="B130" s="7" t="inlineStr">
        <is>
          <t>Revenue Growth Acceleration</t>
        </is>
      </c>
      <c r="C130" s="7" t="inlineStr">
        <is>
          <t>(revenue[t] / revenue[t-4] - 1) - (revenue[t-1] / revenue[t-5] - 1)</t>
        </is>
      </c>
      <c r="D130" s="7" t="inlineStr">
        <is>
          <t>本期年增率減去上一期年增率，單位是百分點。回答「成長在加速還是在減速」——營收還在成長但加速度轉負，通常比營收本身轉負早一到兩季。年度發行人（20-F）一欄＝一整年，這一格比的是相鄰兩年的年增率差。</t>
        </is>
      </c>
      <c r="F130" s="5" t="inlineStr">
        <is>
          <t xml:space="preserve">　區間衡量（天，單季） Interval Measure (Quarterly)</t>
        </is>
      </c>
    </row>
    <row r="131">
      <c r="A131" s="9" t="inlineStr">
        <is>
          <t>存貨－其他（總額−成品）</t>
        </is>
      </c>
      <c r="B131" s="7" t="inlineStr">
        <is>
          <t>Inventory ex-Finished Goods</t>
        </is>
      </c>
      <c r="C131" s="7" t="inlineStr">
        <is>
          <t>inventory - inventory_finished</t>
        </is>
      </c>
      <c r="D131" s="7" t="inlineStr">
        <is>
          <t>存貨總額扣掉成品的部分（原料＋在製品＋其他）。也用來判斷公司到底有沒有拆分存貨層級：等於 0 代表整筆存貨都標成「成品」，此時「成品佔存貨比」恆為 1、年變化恆為 0，不具資訊。</t>
        </is>
      </c>
      <c r="F131" s="5" t="inlineStr">
        <is>
          <t xml:space="preserve">　財務槓桿 Financial Leverage</t>
        </is>
      </c>
    </row>
    <row r="132">
      <c r="A132" s="9" t="inlineStr">
        <is>
          <t>成品佔存貨比</t>
        </is>
      </c>
      <c r="B132" s="7" t="inlineStr">
        <is>
          <t>Finished Goods / Inventory</t>
        </is>
      </c>
      <c r="C132" s="7" t="inlineStr">
        <is>
          <t>inventory_finished / inventory</t>
        </is>
      </c>
      <c r="D132" s="7" t="inlineStr">
        <is>
          <t>成品佔存貨總額的比重。堆的是什麼比堆了多少重要：成品佔比上升＋營收放緩＝賣不掉；原料與在製品增加則多半是供給吃緊時的備料。</t>
        </is>
      </c>
      <c r="F132" s="5" t="inlineStr">
        <is>
          <t xml:space="preserve">　股東權益比率 Equity Ratio</t>
        </is>
      </c>
    </row>
    <row r="133">
      <c r="A133" s="9" t="inlineStr">
        <is>
          <t>成品佔比年變化</t>
        </is>
      </c>
      <c r="B133" s="7" t="inlineStr">
        <is>
          <t>Finished Goods Share Δ YoY</t>
        </is>
      </c>
      <c r="C133" s="7" t="inlineStr">
        <is>
          <t>finished_goods_share - finished_goods_share[t-4]</t>
        </is>
      </c>
      <c r="D133" s="7" t="inlineStr">
        <is>
          <t>成品佔存貨比重與去年同期的差，單位是百分點。與存貨成長差一起看：存貨總額增加且成品佔比同時上升，才是需求端的問題。</t>
        </is>
      </c>
      <c r="F133" s="5" t="inlineStr">
        <is>
          <t xml:space="preserve">　有息負債率 Interest-Bearing Debt / Assets</t>
        </is>
      </c>
    </row>
    <row r="134">
      <c r="A134" s="9" t="inlineStr">
        <is>
          <t>預付佔營收比</t>
        </is>
      </c>
      <c r="B134" s="7" t="inlineStr">
        <is>
          <t>Prepaid / Revenue</t>
        </is>
      </c>
      <c r="C134" s="7" t="inlineStr">
        <is>
          <t>prepaid_expense / (revenue * 4)</t>
        </is>
      </c>
      <c r="D134" s="7" t="inlineStr">
        <is>
          <t>預付費用及其他流動資產相當於多少比例的**年化**營收。上升代表公司提前把錢押在未來的產能或原料上。分母年化是為了讓 10-Q 公司（一欄一季）與 20-F 外國發行人（一欄一年）這一列可比 —— 不年化的話同一個數字在兩種公司身上差四倍。</t>
        </is>
      </c>
      <c r="F134" s="5" t="inlineStr">
        <is>
          <t xml:space="preserve">　負債權益比 Debt / Equity</t>
        </is>
      </c>
    </row>
    <row r="135">
      <c r="A135" s="9" t="inlineStr">
        <is>
          <t>營收加速度（滾動四季）</t>
        </is>
      </c>
      <c r="B135" s="7" t="inlineStr">
        <is>
          <t>Revenue Acceleration TTM</t>
        </is>
      </c>
      <c r="C135" s="7" t="inlineStr">
        <is>
          <t>(revenue_ttm[t] / revenue_ttm[t-4] - 1) - (revenue_ttm[t-1] / revenue_ttm[t-5] - 1)</t>
        </is>
      </c>
      <c r="D135" s="7" t="inlineStr">
        <is>
  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  </is>
      </c>
      <c r="F135" s="5" t="inlineStr">
        <is>
          <t xml:space="preserve">　淨負債 Net Debt</t>
        </is>
      </c>
    </row>
    <row r="136">
      <c r="A136" s="9" t="inlineStr">
        <is>
          <t>營業利益率年變化（滾動四季）</t>
        </is>
      </c>
      <c r="B136" s="7" t="inlineStr">
        <is>
          <t>Operating Margin TTM Δ YoY</t>
        </is>
      </c>
      <c r="C136" s="7" t="inlineStr">
        <is>
          <t>operating_margin_ttm - operating_margin_ttm[t-4]</t>
        </is>
      </c>
      <c r="D136" s="7" t="inlineStr">
        <is>
  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  </is>
      </c>
      <c r="F136" s="5" t="inlineStr">
        <is>
          <t xml:space="preserve">　營業租賃負債合計 Operating Lease Liability, Total</t>
        </is>
      </c>
    </row>
    <row r="137">
      <c r="A137" s="9" t="inlineStr">
        <is>
          <t>毛利率年變化（滾動四季）</t>
        </is>
      </c>
      <c r="B137" s="7" t="inlineStr">
        <is>
          <t>Gross Margin TTM Δ YoY</t>
        </is>
      </c>
      <c r="C137" s="7" t="inlineStr">
        <is>
          <t>gross_margin_ttm - gross_margin_ttm[t-4]</t>
        </is>
      </c>
      <c r="D137" s="7" t="inlineStr">
        <is>
  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  </is>
      </c>
      <c r="F137" s="5" t="inlineStr">
        <is>
          <t xml:space="preserve">　淨負債／EBITDA Net Debt / EBITDA</t>
        </is>
      </c>
    </row>
    <row r="138">
      <c r="A138" s="9" t="inlineStr">
        <is>
          <t>應收成長差（滾動四季）</t>
        </is>
      </c>
      <c r="B138" s="7" t="inlineStr">
        <is>
          <t>Receivables Growth Gap TTM</t>
        </is>
      </c>
      <c r="C138" s="7" t="inlineStr">
        <is>
          <t>(accounts_receivable[t] / accounts_receivable[t-4] - 1) - (revenue_ttm[t] / revenue_ttm[t-4] - 1)</t>
        </is>
      </c>
      <c r="D138" s="7" t="inlineStr">
        <is>
  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  </is>
      </c>
      <c r="F138" s="5" t="inlineStr">
        <is>
          <t xml:space="preserve">　淨負債／EBITDA（單季） Net Debt / EBITDA (Quarterly)</t>
        </is>
      </c>
    </row>
    <row r="139">
      <c r="A139" s="9" t="inlineStr">
        <is>
          <t>存貨成長差（滾動四季）</t>
        </is>
      </c>
      <c r="B139" s="7" t="inlineStr">
        <is>
          <t>Inventory Growth Gap TTM</t>
        </is>
      </c>
      <c r="C139" s="7" t="inlineStr">
        <is>
          <t>(inventory[t] / inventory[t-4] - 1) - (revenue_ttm[t] / revenue_ttm[t-4] - 1)</t>
        </is>
      </c>
      <c r="D139" s="7" t="inlineStr">
        <is>
  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  </is>
      </c>
      <c r="F139" s="5" t="inlineStr">
        <is>
          <t xml:space="preserve">　利息保障倍數 Interest Coverage</t>
        </is>
      </c>
    </row>
    <row r="140">
      <c r="A140" s="9" t="inlineStr">
        <is>
          <t>應收天數年變化（滾動四季）</t>
        </is>
      </c>
      <c r="B140" s="7" t="inlineStr">
        <is>
          <t>DSO TTM Δ YoY</t>
        </is>
      </c>
      <c r="C140" s="7" t="inlineStr">
        <is>
          <t>dso_ttm - dso_ttm[t-4]</t>
        </is>
      </c>
      <c r="D140" s="7" t="inlineStr">
        <is>
  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  </is>
      </c>
      <c r="F140" s="5" t="inlineStr">
        <is>
          <t xml:space="preserve">　利息保障倍數（單季） Interest Coverage (Quarterly)</t>
        </is>
      </c>
    </row>
    <row r="141">
      <c r="A141" s="9" t="inlineStr">
        <is>
          <t>存貨天數年變化（滾動四季）</t>
        </is>
      </c>
      <c r="B141" s="7" t="inlineStr">
        <is>
          <t>DIO TTM Δ YoY</t>
        </is>
      </c>
      <c r="C141" s="7" t="inlineStr">
        <is>
          <t>dio_ttm - dio_ttm[t-4]</t>
        </is>
      </c>
      <c r="D141" s="7" t="inlineStr">
        <is>
  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  </is>
      </c>
      <c r="F141" s="5" t="inlineStr">
        <is>
          <t xml:space="preserve">　自由現金流 Free Cash Flow</t>
        </is>
      </c>
    </row>
    <row r="142">
      <c r="F142" s="5" t="inlineStr">
        <is>
          <t xml:space="preserve">　自由現金流利潤率（水準，滾動四季） FCF Margin TTM (level)</t>
        </is>
      </c>
    </row>
    <row r="143">
      <c r="F143" s="5" t="inlineStr">
        <is>
          <t xml:space="preserve">　自由現金流利潤率 FCF Margin</t>
        </is>
      </c>
    </row>
    <row r="144">
      <c r="F144" s="5" t="inlineStr">
        <is>
          <t xml:space="preserve">　自由現金流對淨利比（滾動四季） FCF / Net Income TTM</t>
        </is>
      </c>
    </row>
    <row r="145">
      <c r="F145" s="5" t="inlineStr">
        <is>
          <t xml:space="preserve">　現金含量 CFO / Net Income</t>
        </is>
      </c>
    </row>
    <row r="146">
      <c r="F146" s="5" t="inlineStr">
        <is>
          <t xml:space="preserve">　營運現金流對淨利比（單季） OCF / Net Income (Quarterly)</t>
        </is>
      </c>
    </row>
    <row r="147">
      <c r="F147" s="5" t="inlineStr">
        <is>
          <t xml:space="preserve">　資本支出強度 CapEx / Revenue</t>
        </is>
      </c>
    </row>
    <row r="148">
      <c r="F148" s="5" t="inlineStr">
        <is>
          <t xml:space="preserve">　股份基礎給付佔營收比 SBC / Revenue</t>
        </is>
      </c>
    </row>
    <row r="149">
      <c r="F149" s="5" t="inlineStr">
        <is>
          <t xml:space="preserve">　股份基礎給付佔營收比（單季） SBC / Revenue (Quarterly)</t>
        </is>
      </c>
    </row>
    <row r="150">
      <c r="F150" s="5" t="inlineStr">
        <is>
          <t xml:space="preserve">　股數稀釋率 Share Count Change YoY</t>
        </is>
      </c>
    </row>
    <row r="151">
      <c r="F151" s="5" t="inlineStr">
        <is>
          <t xml:space="preserve">　股東回饋總額 Total Shareholder Return</t>
        </is>
      </c>
    </row>
    <row r="152">
      <c r="F152" s="5" t="inlineStr">
        <is>
          <t xml:space="preserve">　研發費用率 R&amp;D / Revenue</t>
        </is>
      </c>
    </row>
    <row r="153">
      <c r="F153" s="5" t="inlineStr">
        <is>
          <t xml:space="preserve">　研發費用率（單季） R&amp;D / Revenue (Quarterly)</t>
        </is>
      </c>
    </row>
    <row r="154">
      <c r="F154" s="5" t="inlineStr">
        <is>
          <t xml:space="preserve">　銷管費用率 SG&amp;A / Revenue</t>
        </is>
      </c>
    </row>
    <row r="155">
      <c r="F155" s="5" t="inlineStr">
        <is>
          <t xml:space="preserve">　銷管費用率（單季） SG&amp;A / Revenue (Quarterly)</t>
        </is>
      </c>
    </row>
    <row r="156">
      <c r="F156" s="5" t="inlineStr">
        <is>
          <t xml:space="preserve">　每股營收 Revenue / Share</t>
        </is>
      </c>
    </row>
    <row r="157">
      <c r="F157" s="5" t="inlineStr">
        <is>
          <t xml:space="preserve">　每股淨值 Book Value / Share</t>
        </is>
      </c>
    </row>
    <row r="158">
      <c r="F158" s="5" t="inlineStr">
        <is>
          <t xml:space="preserve">　每股現金及投資 Cash+STI / Share</t>
        </is>
      </c>
    </row>
    <row r="159">
      <c r="F159" s="5" t="inlineStr">
        <is>
          <t xml:space="preserve">　每股自由現金流 FCF / Share</t>
        </is>
      </c>
    </row>
    <row r="160">
      <c r="F160" s="5" t="inlineStr">
        <is>
          <t xml:space="preserve">　每股營運現金流 OCF / Share</t>
        </is>
      </c>
    </row>
    <row r="161">
      <c r="F161" s="5" t="inlineStr">
        <is>
          <t xml:space="preserve">　毛利率年變化 Gross Margin Δ YoY</t>
        </is>
      </c>
    </row>
    <row r="162">
      <c r="F162" s="5" t="inlineStr">
        <is>
          <t xml:space="preserve">　營業利益率年變化 Operating Margin Δ YoY</t>
        </is>
      </c>
    </row>
    <row r="163">
      <c r="F163" s="5" t="inlineStr">
        <is>
          <t xml:space="preserve">　費用成長差 Opex Growth Gap</t>
        </is>
      </c>
    </row>
    <row r="164">
      <c r="F164" s="5" t="inlineStr">
        <is>
          <t xml:space="preserve">　應收成長差 Receivables Growth Gap</t>
        </is>
      </c>
    </row>
    <row r="165">
      <c r="F165" s="5" t="inlineStr">
        <is>
          <t xml:space="preserve">　應收天數年變化 DSO Δ YoY</t>
        </is>
      </c>
    </row>
    <row r="166">
      <c r="F166" s="5" t="inlineStr">
        <is>
          <t xml:space="preserve">　存貨成長差 Inventory Growth Gap</t>
        </is>
      </c>
    </row>
    <row r="167">
      <c r="F167" s="5" t="inlineStr">
        <is>
          <t xml:space="preserve">　存貨天數年變化 DIO Δ YoY</t>
        </is>
      </c>
    </row>
    <row r="168">
      <c r="F168" s="5" t="inlineStr">
        <is>
          <t xml:space="preserve">　自由現金流利潤率年變化 FCF Margin Δ YoY</t>
        </is>
      </c>
    </row>
    <row r="169">
      <c r="F169" s="5" t="inlineStr">
        <is>
          <t xml:space="preserve">　合約負債年增率 Contract Liabilities YoY</t>
        </is>
      </c>
    </row>
    <row r="170">
      <c r="F170" s="5" t="inlineStr">
        <is>
          <t xml:space="preserve">　商譽佔資產比 Goodwill / Assets</t>
        </is>
      </c>
    </row>
    <row r="171">
      <c r="F171" s="5" t="inlineStr">
        <is>
          <t xml:space="preserve">　股東權益年增率 Equity YoY</t>
        </is>
      </c>
    </row>
    <row r="172">
      <c r="F172" s="5" t="inlineStr">
        <is>
          <t xml:space="preserve">　自由現金流利潤率（滾動四季） FCF Margin TTM</t>
        </is>
      </c>
    </row>
    <row r="173">
      <c r="F173" s="5" t="inlineStr">
        <is>
          <t xml:space="preserve">　自由現金流利潤率年變化（滾動四季） FCF Margin TTM Δ YoY</t>
        </is>
      </c>
    </row>
    <row r="174">
      <c r="F174" s="5" t="inlineStr">
        <is>
          <t xml:space="preserve">　營收加速度 Revenue Growth Acceleration</t>
        </is>
      </c>
    </row>
    <row r="175">
      <c r="F175" s="5" t="inlineStr">
        <is>
          <t xml:space="preserve">　存貨－其他（總額−成品） Inventory ex-Finished Goods</t>
        </is>
      </c>
    </row>
    <row r="176">
      <c r="F176" s="5" t="inlineStr">
        <is>
          <t xml:space="preserve">　成品佔存貨比 Finished Goods / Inventory</t>
        </is>
      </c>
    </row>
    <row r="177">
      <c r="F177" s="5" t="inlineStr">
        <is>
          <t xml:space="preserve">　成品佔比年變化 Finished Goods Share Δ YoY</t>
        </is>
      </c>
    </row>
    <row r="178">
      <c r="F178" s="5" t="inlineStr">
        <is>
          <t xml:space="preserve">　預付佔營收比 Prepaid / Revenue</t>
        </is>
      </c>
    </row>
    <row r="179">
      <c r="F179" s="5" t="inlineStr">
        <is>
          <t xml:space="preserve">　營收加速度（滾動四季） Revenue Acceleration TTM</t>
        </is>
      </c>
    </row>
    <row r="180">
      <c r="F180" s="5" t="inlineStr">
        <is>
          <t xml:space="preserve">　營業利益率年變化（滾動四季） Operating Margin TTM Δ YoY</t>
        </is>
      </c>
    </row>
    <row r="181">
      <c r="F181" s="5" t="inlineStr">
        <is>
          <t xml:space="preserve">　毛利率年變化（滾動四季） Gross Margin TTM Δ YoY</t>
        </is>
      </c>
    </row>
    <row r="182">
      <c r="F182" s="5" t="inlineStr">
        <is>
          <t xml:space="preserve">　應收成長差（滾動四季） Receivables Growth Gap TTM</t>
        </is>
      </c>
    </row>
    <row r="183">
      <c r="F183" s="5" t="inlineStr">
        <is>
          <t xml:space="preserve">　存貨成長差（滾動四季） Inventory Growth Gap TTM</t>
        </is>
      </c>
    </row>
    <row r="184">
      <c r="F184" s="5" t="inlineStr">
        <is>
          <t xml:space="preserve">　應收天數年變化（滾動四季） DSO TTM Δ YoY</t>
        </is>
      </c>
    </row>
    <row r="185">
      <c r="F185" s="5" t="inlineStr">
        <is>
          <t xml:space="preserve">　存貨天數年變化（滾動四季） DIO TTM Δ YoY</t>
        </is>
      </c>
    </row>
    <row r="186">
      <c r="F186" s="4" t="inlineStr">
        <is>
          <t>▍估值倍數</t>
        </is>
      </c>
    </row>
    <row r="187">
      <c r="F187" s="5" t="inlineStr">
        <is>
          <t xml:space="preserve">　本益比 P/E</t>
        </is>
      </c>
    </row>
    <row r="188">
      <c r="F188" s="5" t="inlineStr">
        <is>
          <t xml:space="preserve">　股價營收比 P/S</t>
        </is>
      </c>
    </row>
    <row r="189">
      <c r="F189" s="5" t="inlineStr">
        <is>
          <t xml:space="preserve">　股價淨值比 P/B</t>
        </is>
      </c>
    </row>
    <row r="190">
      <c r="F190" s="5" t="inlineStr">
        <is>
          <t xml:space="preserve">　P/FCF</t>
        </is>
      </c>
    </row>
    <row r="191">
      <c r="F191" s="5" t="inlineStr">
        <is>
          <t xml:space="preserve">　EV/EBITDA</t>
        </is>
      </c>
    </row>
  </sheetData>
  <hyperlinks>
    <hyperlink xmlns:r="http://schemas.openxmlformats.org/officeDocument/2006/relationships" ref="F3" r:id="rId1"/>
    <hyperlink xmlns:r="http://schemas.openxmlformats.org/officeDocument/2006/relationships" ref="F4" r:id="rId2"/>
    <hyperlink xmlns:r="http://schemas.openxmlformats.org/officeDocument/2006/relationships" ref="F5" r:id="rId3"/>
    <hyperlink xmlns:r="http://schemas.openxmlformats.org/officeDocument/2006/relationships" ref="F6" r:id="rId4"/>
    <hyperlink xmlns:r="http://schemas.openxmlformats.org/officeDocument/2006/relationships" ref="F7" r:id="rId5"/>
    <hyperlink xmlns:r="http://schemas.openxmlformats.org/officeDocument/2006/relationships" ref="F8" r:id="rId6"/>
    <hyperlink xmlns:r="http://schemas.openxmlformats.org/officeDocument/2006/relationships" ref="F9" r:id="rId7"/>
    <hyperlink xmlns:r="http://schemas.openxmlformats.org/officeDocument/2006/relationships" ref="F10" r:id="rId8"/>
    <hyperlink xmlns:r="http://schemas.openxmlformats.org/officeDocument/2006/relationships" ref="F11" r:id="rId9"/>
    <hyperlink xmlns:r="http://schemas.openxmlformats.org/officeDocument/2006/relationships" ref="F12" r:id="rId10"/>
    <hyperlink xmlns:r="http://schemas.openxmlformats.org/officeDocument/2006/relationships" ref="F13" r:id="rId11"/>
    <hyperlink xmlns:r="http://schemas.openxmlformats.org/officeDocument/2006/relationships" ref="F14" r:id="rId12"/>
    <hyperlink xmlns:r="http://schemas.openxmlformats.org/officeDocument/2006/relationships" ref="F15" r:id="rId13"/>
    <hyperlink xmlns:r="http://schemas.openxmlformats.org/officeDocument/2006/relationships" ref="F16" r:id="rId14"/>
    <hyperlink xmlns:r="http://schemas.openxmlformats.org/officeDocument/2006/relationships" ref="F17" r:id="rId15"/>
    <hyperlink xmlns:r="http://schemas.openxmlformats.org/officeDocument/2006/relationships" ref="F18" r:id="rId16"/>
    <hyperlink xmlns:r="http://schemas.openxmlformats.org/officeDocument/2006/relationships" ref="F19" r:id="rId17"/>
    <hyperlink xmlns:r="http://schemas.openxmlformats.org/officeDocument/2006/relationships" ref="F20" r:id="rId18"/>
    <hyperlink xmlns:r="http://schemas.openxmlformats.org/officeDocument/2006/relationships" ref="F21" r:id="rId19"/>
    <hyperlink xmlns:r="http://schemas.openxmlformats.org/officeDocument/2006/relationships" ref="F22" r:id="rId20"/>
    <hyperlink xmlns:r="http://schemas.openxmlformats.org/officeDocument/2006/relationships" ref="F23" r:id="rId21"/>
    <hyperlink xmlns:r="http://schemas.openxmlformats.org/officeDocument/2006/relationships" ref="F25" r:id="rId22"/>
    <hyperlink xmlns:r="http://schemas.openxmlformats.org/officeDocument/2006/relationships" ref="F26" r:id="rId23"/>
    <hyperlink xmlns:r="http://schemas.openxmlformats.org/officeDocument/2006/relationships" ref="F27" r:id="rId24"/>
    <hyperlink xmlns:r="http://schemas.openxmlformats.org/officeDocument/2006/relationships" ref="F28" r:id="rId25"/>
    <hyperlink xmlns:r="http://schemas.openxmlformats.org/officeDocument/2006/relationships" ref="F29" r:id="rId26"/>
    <hyperlink xmlns:r="http://schemas.openxmlformats.org/officeDocument/2006/relationships" ref="F30" r:id="rId27"/>
    <hyperlink xmlns:r="http://schemas.openxmlformats.org/officeDocument/2006/relationships" ref="F31" r:id="rId28"/>
    <hyperlink xmlns:r="http://schemas.openxmlformats.org/officeDocument/2006/relationships" ref="F32" r:id="rId29"/>
    <hyperlink xmlns:r="http://schemas.openxmlformats.org/officeDocument/2006/relationships" ref="F33" r:id="rId30"/>
    <hyperlink xmlns:r="http://schemas.openxmlformats.org/officeDocument/2006/relationships" ref="F34" r:id="rId31"/>
    <hyperlink xmlns:r="http://schemas.openxmlformats.org/officeDocument/2006/relationships" ref="F35" r:id="rId32"/>
    <hyperlink xmlns:r="http://schemas.openxmlformats.org/officeDocument/2006/relationships" ref="F36" r:id="rId33"/>
    <hyperlink xmlns:r="http://schemas.openxmlformats.org/officeDocument/2006/relationships" ref="F37" r:id="rId34"/>
    <hyperlink xmlns:r="http://schemas.openxmlformats.org/officeDocument/2006/relationships" ref="F38" r:id="rId35"/>
    <hyperlink xmlns:r="http://schemas.openxmlformats.org/officeDocument/2006/relationships" ref="F39" r:id="rId36"/>
    <hyperlink xmlns:r="http://schemas.openxmlformats.org/officeDocument/2006/relationships" ref="F40" r:id="rId37"/>
    <hyperlink xmlns:r="http://schemas.openxmlformats.org/officeDocument/2006/relationships" ref="F41" r:id="rId38"/>
    <hyperlink xmlns:r="http://schemas.openxmlformats.org/officeDocument/2006/relationships" ref="F42" r:id="rId39"/>
    <hyperlink xmlns:r="http://schemas.openxmlformats.org/officeDocument/2006/relationships" ref="F43" r:id="rId40"/>
    <hyperlink xmlns:r="http://schemas.openxmlformats.org/officeDocument/2006/relationships" ref="F44" r:id="rId41"/>
    <hyperlink xmlns:r="http://schemas.openxmlformats.org/officeDocument/2006/relationships" ref="F45" r:id="rId42"/>
    <hyperlink xmlns:r="http://schemas.openxmlformats.org/officeDocument/2006/relationships" ref="F46" r:id="rId43"/>
    <hyperlink xmlns:r="http://schemas.openxmlformats.org/officeDocument/2006/relationships" ref="F47" r:id="rId44"/>
    <hyperlink xmlns:r="http://schemas.openxmlformats.org/officeDocument/2006/relationships" ref="F48" r:id="rId45"/>
    <hyperlink xmlns:r="http://schemas.openxmlformats.org/officeDocument/2006/relationships" ref="F49" r:id="rId46"/>
    <hyperlink xmlns:r="http://schemas.openxmlformats.org/officeDocument/2006/relationships" ref="F50" r:id="rId47"/>
    <hyperlink xmlns:r="http://schemas.openxmlformats.org/officeDocument/2006/relationships" ref="F51" r:id="rId48"/>
    <hyperlink xmlns:r="http://schemas.openxmlformats.org/officeDocument/2006/relationships" ref="F52" r:id="rId49"/>
    <hyperlink xmlns:r="http://schemas.openxmlformats.org/officeDocument/2006/relationships" ref="F54" r:id="rId50"/>
    <hyperlink xmlns:r="http://schemas.openxmlformats.org/officeDocument/2006/relationships" ref="F55" r:id="rId51"/>
    <hyperlink xmlns:r="http://schemas.openxmlformats.org/officeDocument/2006/relationships" ref="F56" r:id="rId52"/>
    <hyperlink xmlns:r="http://schemas.openxmlformats.org/officeDocument/2006/relationships" ref="F57" r:id="rId53"/>
    <hyperlink xmlns:r="http://schemas.openxmlformats.org/officeDocument/2006/relationships" ref="F58" r:id="rId54"/>
    <hyperlink xmlns:r="http://schemas.openxmlformats.org/officeDocument/2006/relationships" ref="F59" r:id="rId55"/>
    <hyperlink xmlns:r="http://schemas.openxmlformats.org/officeDocument/2006/relationships" ref="F60" r:id="rId56"/>
    <hyperlink xmlns:r="http://schemas.openxmlformats.org/officeDocument/2006/relationships" ref="F61" r:id="rId57"/>
    <hyperlink xmlns:r="http://schemas.openxmlformats.org/officeDocument/2006/relationships" ref="F62" r:id="rId58"/>
    <hyperlink xmlns:r="http://schemas.openxmlformats.org/officeDocument/2006/relationships" ref="F63" r:id="rId59"/>
    <hyperlink xmlns:r="http://schemas.openxmlformats.org/officeDocument/2006/relationships" ref="F64" r:id="rId60"/>
    <hyperlink xmlns:r="http://schemas.openxmlformats.org/officeDocument/2006/relationships" ref="F65" r:id="rId61"/>
    <hyperlink xmlns:r="http://schemas.openxmlformats.org/officeDocument/2006/relationships" ref="F66" r:id="rId62"/>
    <hyperlink xmlns:r="http://schemas.openxmlformats.org/officeDocument/2006/relationships" ref="F68" r:id="rId63"/>
    <hyperlink xmlns:r="http://schemas.openxmlformats.org/officeDocument/2006/relationships" ref="F69" r:id="rId64"/>
    <hyperlink xmlns:r="http://schemas.openxmlformats.org/officeDocument/2006/relationships" ref="F70" r:id="rId65"/>
    <hyperlink xmlns:r="http://schemas.openxmlformats.org/officeDocument/2006/relationships" ref="F71" r:id="rId66"/>
    <hyperlink xmlns:r="http://schemas.openxmlformats.org/officeDocument/2006/relationships" ref="F72" r:id="rId67"/>
    <hyperlink xmlns:r="http://schemas.openxmlformats.org/officeDocument/2006/relationships" ref="F73" r:id="rId68"/>
    <hyperlink xmlns:r="http://schemas.openxmlformats.org/officeDocument/2006/relationships" ref="F74" r:id="rId69"/>
    <hyperlink xmlns:r="http://schemas.openxmlformats.org/officeDocument/2006/relationships" ref="F75" r:id="rId70"/>
    <hyperlink xmlns:r="http://schemas.openxmlformats.org/officeDocument/2006/relationships" ref="F76" r:id="rId71"/>
    <hyperlink xmlns:r="http://schemas.openxmlformats.org/officeDocument/2006/relationships" ref="F77" r:id="rId72"/>
    <hyperlink xmlns:r="http://schemas.openxmlformats.org/officeDocument/2006/relationships" ref="F78" r:id="rId73"/>
    <hyperlink xmlns:r="http://schemas.openxmlformats.org/officeDocument/2006/relationships" ref="F79" r:id="rId74"/>
    <hyperlink xmlns:r="http://schemas.openxmlformats.org/officeDocument/2006/relationships" ref="F80" r:id="rId75"/>
    <hyperlink xmlns:r="http://schemas.openxmlformats.org/officeDocument/2006/relationships" ref="F81" r:id="rId76"/>
    <hyperlink xmlns:r="http://schemas.openxmlformats.org/officeDocument/2006/relationships" ref="F82" r:id="rId77"/>
    <hyperlink xmlns:r="http://schemas.openxmlformats.org/officeDocument/2006/relationships" ref="F83" r:id="rId78"/>
    <hyperlink xmlns:r="http://schemas.openxmlformats.org/officeDocument/2006/relationships" ref="F84" r:id="rId79"/>
    <hyperlink xmlns:r="http://schemas.openxmlformats.org/officeDocument/2006/relationships" ref="F85" r:id="rId80"/>
    <hyperlink xmlns:r="http://schemas.openxmlformats.org/officeDocument/2006/relationships" ref="F86" r:id="rId81"/>
    <hyperlink xmlns:r="http://schemas.openxmlformats.org/officeDocument/2006/relationships" ref="F87" r:id="rId82"/>
    <hyperlink xmlns:r="http://schemas.openxmlformats.org/officeDocument/2006/relationships" ref="F88" r:id="rId83"/>
    <hyperlink xmlns:r="http://schemas.openxmlformats.org/officeDocument/2006/relationships" ref="F89" r:id="rId84"/>
    <hyperlink xmlns:r="http://schemas.openxmlformats.org/officeDocument/2006/relationships" ref="F90" r:id="rId85"/>
    <hyperlink xmlns:r="http://schemas.openxmlformats.org/officeDocument/2006/relationships" ref="F91" r:id="rId86"/>
    <hyperlink xmlns:r="http://schemas.openxmlformats.org/officeDocument/2006/relationships" ref="F92" r:id="rId87"/>
    <hyperlink xmlns:r="http://schemas.openxmlformats.org/officeDocument/2006/relationships" ref="F93" r:id="rId88"/>
    <hyperlink xmlns:r="http://schemas.openxmlformats.org/officeDocument/2006/relationships" ref="F94" r:id="rId89"/>
    <hyperlink xmlns:r="http://schemas.openxmlformats.org/officeDocument/2006/relationships" ref="F95" r:id="rId90"/>
    <hyperlink xmlns:r="http://schemas.openxmlformats.org/officeDocument/2006/relationships" ref="F96" r:id="rId91"/>
    <hyperlink xmlns:r="http://schemas.openxmlformats.org/officeDocument/2006/relationships" ref="F97" r:id="rId92"/>
    <hyperlink xmlns:r="http://schemas.openxmlformats.org/officeDocument/2006/relationships" ref="F98" r:id="rId93"/>
    <hyperlink xmlns:r="http://schemas.openxmlformats.org/officeDocument/2006/relationships" ref="F99" r:id="rId94"/>
    <hyperlink xmlns:r="http://schemas.openxmlformats.org/officeDocument/2006/relationships" ref="F100" r:id="rId95"/>
    <hyperlink xmlns:r="http://schemas.openxmlformats.org/officeDocument/2006/relationships" ref="F101" r:id="rId96"/>
    <hyperlink xmlns:r="http://schemas.openxmlformats.org/officeDocument/2006/relationships" ref="F102" r:id="rId97"/>
    <hyperlink xmlns:r="http://schemas.openxmlformats.org/officeDocument/2006/relationships" ref="F103" r:id="rId98"/>
    <hyperlink xmlns:r="http://schemas.openxmlformats.org/officeDocument/2006/relationships" ref="F104" r:id="rId99"/>
    <hyperlink xmlns:r="http://schemas.openxmlformats.org/officeDocument/2006/relationships" ref="F105" r:id="rId100"/>
    <hyperlink xmlns:r="http://schemas.openxmlformats.org/officeDocument/2006/relationships" ref="F106" r:id="rId101"/>
    <hyperlink xmlns:r="http://schemas.openxmlformats.org/officeDocument/2006/relationships" ref="F107" r:id="rId102"/>
    <hyperlink xmlns:r="http://schemas.openxmlformats.org/officeDocument/2006/relationships" ref="F108" r:id="rId103"/>
    <hyperlink xmlns:r="http://schemas.openxmlformats.org/officeDocument/2006/relationships" ref="F109" r:id="rId104"/>
    <hyperlink xmlns:r="http://schemas.openxmlformats.org/officeDocument/2006/relationships" ref="F110" r:id="rId105"/>
    <hyperlink xmlns:r="http://schemas.openxmlformats.org/officeDocument/2006/relationships" ref="F111" r:id="rId106"/>
    <hyperlink xmlns:r="http://schemas.openxmlformats.org/officeDocument/2006/relationships" ref="F112" r:id="rId107"/>
    <hyperlink xmlns:r="http://schemas.openxmlformats.org/officeDocument/2006/relationships" ref="F113" r:id="rId108"/>
    <hyperlink xmlns:r="http://schemas.openxmlformats.org/officeDocument/2006/relationships" ref="F114" r:id="rId109"/>
    <hyperlink xmlns:r="http://schemas.openxmlformats.org/officeDocument/2006/relationships" ref="F115" r:id="rId110"/>
    <hyperlink xmlns:r="http://schemas.openxmlformats.org/officeDocument/2006/relationships" ref="F116" r:id="rId111"/>
    <hyperlink xmlns:r="http://schemas.openxmlformats.org/officeDocument/2006/relationships" ref="F117" r:id="rId112"/>
    <hyperlink xmlns:r="http://schemas.openxmlformats.org/officeDocument/2006/relationships" ref="F118" r:id="rId113"/>
    <hyperlink xmlns:r="http://schemas.openxmlformats.org/officeDocument/2006/relationships" ref="F119" r:id="rId114"/>
    <hyperlink xmlns:r="http://schemas.openxmlformats.org/officeDocument/2006/relationships" ref="F120" r:id="rId115"/>
    <hyperlink xmlns:r="http://schemas.openxmlformats.org/officeDocument/2006/relationships" ref="F121" r:id="rId116"/>
    <hyperlink xmlns:r="http://schemas.openxmlformats.org/officeDocument/2006/relationships" ref="F122" r:id="rId117"/>
    <hyperlink xmlns:r="http://schemas.openxmlformats.org/officeDocument/2006/relationships" ref="F123" r:id="rId118"/>
    <hyperlink xmlns:r="http://schemas.openxmlformats.org/officeDocument/2006/relationships" ref="F124" r:id="rId119"/>
    <hyperlink xmlns:r="http://schemas.openxmlformats.org/officeDocument/2006/relationships" ref="F125" r:id="rId120"/>
    <hyperlink xmlns:r="http://schemas.openxmlformats.org/officeDocument/2006/relationships" ref="F126" r:id="rId121"/>
    <hyperlink xmlns:r="http://schemas.openxmlformats.org/officeDocument/2006/relationships" ref="F127" r:id="rId122"/>
    <hyperlink xmlns:r="http://schemas.openxmlformats.org/officeDocument/2006/relationships" ref="F128" r:id="rId123"/>
    <hyperlink xmlns:r="http://schemas.openxmlformats.org/officeDocument/2006/relationships" ref="F129" r:id="rId124"/>
    <hyperlink xmlns:r="http://schemas.openxmlformats.org/officeDocument/2006/relationships" ref="F130" r:id="rId125"/>
    <hyperlink xmlns:r="http://schemas.openxmlformats.org/officeDocument/2006/relationships" ref="F131" r:id="rId126"/>
    <hyperlink xmlns:r="http://schemas.openxmlformats.org/officeDocument/2006/relationships" ref="F132" r:id="rId127"/>
    <hyperlink xmlns:r="http://schemas.openxmlformats.org/officeDocument/2006/relationships" ref="F133" r:id="rId128"/>
    <hyperlink xmlns:r="http://schemas.openxmlformats.org/officeDocument/2006/relationships" ref="F134" r:id="rId129"/>
    <hyperlink xmlns:r="http://schemas.openxmlformats.org/officeDocument/2006/relationships" ref="F135" r:id="rId130"/>
    <hyperlink xmlns:r="http://schemas.openxmlformats.org/officeDocument/2006/relationships" ref="F136" r:id="rId131"/>
    <hyperlink xmlns:r="http://schemas.openxmlformats.org/officeDocument/2006/relationships" ref="F137" r:id="rId132"/>
    <hyperlink xmlns:r="http://schemas.openxmlformats.org/officeDocument/2006/relationships" ref="F138" r:id="rId133"/>
    <hyperlink xmlns:r="http://schemas.openxmlformats.org/officeDocument/2006/relationships" ref="F139" r:id="rId134"/>
    <hyperlink xmlns:r="http://schemas.openxmlformats.org/officeDocument/2006/relationships" ref="F140" r:id="rId135"/>
    <hyperlink xmlns:r="http://schemas.openxmlformats.org/officeDocument/2006/relationships" ref="F141" r:id="rId136"/>
    <hyperlink xmlns:r="http://schemas.openxmlformats.org/officeDocument/2006/relationships" ref="F142" r:id="rId137"/>
    <hyperlink xmlns:r="http://schemas.openxmlformats.org/officeDocument/2006/relationships" ref="F143" r:id="rId138"/>
    <hyperlink xmlns:r="http://schemas.openxmlformats.org/officeDocument/2006/relationships" ref="F144" r:id="rId139"/>
    <hyperlink xmlns:r="http://schemas.openxmlformats.org/officeDocument/2006/relationships" ref="F145" r:id="rId140"/>
    <hyperlink xmlns:r="http://schemas.openxmlformats.org/officeDocument/2006/relationships" ref="F146" r:id="rId141"/>
    <hyperlink xmlns:r="http://schemas.openxmlformats.org/officeDocument/2006/relationships" ref="F147" r:id="rId142"/>
    <hyperlink xmlns:r="http://schemas.openxmlformats.org/officeDocument/2006/relationships" ref="F148" r:id="rId143"/>
    <hyperlink xmlns:r="http://schemas.openxmlformats.org/officeDocument/2006/relationships" ref="F149" r:id="rId144"/>
    <hyperlink xmlns:r="http://schemas.openxmlformats.org/officeDocument/2006/relationships" ref="F150" r:id="rId145"/>
    <hyperlink xmlns:r="http://schemas.openxmlformats.org/officeDocument/2006/relationships" ref="F151" r:id="rId146"/>
    <hyperlink xmlns:r="http://schemas.openxmlformats.org/officeDocument/2006/relationships" ref="F152" r:id="rId147"/>
    <hyperlink xmlns:r="http://schemas.openxmlformats.org/officeDocument/2006/relationships" ref="F153" r:id="rId148"/>
    <hyperlink xmlns:r="http://schemas.openxmlformats.org/officeDocument/2006/relationships" ref="F154" r:id="rId149"/>
    <hyperlink xmlns:r="http://schemas.openxmlformats.org/officeDocument/2006/relationships" ref="F155" r:id="rId150"/>
    <hyperlink xmlns:r="http://schemas.openxmlformats.org/officeDocument/2006/relationships" ref="F156" r:id="rId151"/>
    <hyperlink xmlns:r="http://schemas.openxmlformats.org/officeDocument/2006/relationships" ref="F157" r:id="rId152"/>
    <hyperlink xmlns:r="http://schemas.openxmlformats.org/officeDocument/2006/relationships" ref="F158" r:id="rId153"/>
    <hyperlink xmlns:r="http://schemas.openxmlformats.org/officeDocument/2006/relationships" ref="F159" r:id="rId154"/>
    <hyperlink xmlns:r="http://schemas.openxmlformats.org/officeDocument/2006/relationships" ref="F160" r:id="rId155"/>
    <hyperlink xmlns:r="http://schemas.openxmlformats.org/officeDocument/2006/relationships" ref="F161" r:id="rId156"/>
    <hyperlink xmlns:r="http://schemas.openxmlformats.org/officeDocument/2006/relationships" ref="F162" r:id="rId157"/>
    <hyperlink xmlns:r="http://schemas.openxmlformats.org/officeDocument/2006/relationships" ref="F163" r:id="rId158"/>
    <hyperlink xmlns:r="http://schemas.openxmlformats.org/officeDocument/2006/relationships" ref="F164" r:id="rId159"/>
    <hyperlink xmlns:r="http://schemas.openxmlformats.org/officeDocument/2006/relationships" ref="F165" r:id="rId160"/>
    <hyperlink xmlns:r="http://schemas.openxmlformats.org/officeDocument/2006/relationships" ref="F166" r:id="rId161"/>
    <hyperlink xmlns:r="http://schemas.openxmlformats.org/officeDocument/2006/relationships" ref="F167" r:id="rId162"/>
    <hyperlink xmlns:r="http://schemas.openxmlformats.org/officeDocument/2006/relationships" ref="F168" r:id="rId163"/>
    <hyperlink xmlns:r="http://schemas.openxmlformats.org/officeDocument/2006/relationships" ref="F169" r:id="rId164"/>
    <hyperlink xmlns:r="http://schemas.openxmlformats.org/officeDocument/2006/relationships" ref="F170" r:id="rId165"/>
    <hyperlink xmlns:r="http://schemas.openxmlformats.org/officeDocument/2006/relationships" ref="F171" r:id="rId166"/>
    <hyperlink xmlns:r="http://schemas.openxmlformats.org/officeDocument/2006/relationships" ref="F172" r:id="rId167"/>
    <hyperlink xmlns:r="http://schemas.openxmlformats.org/officeDocument/2006/relationships" ref="F173" r:id="rId168"/>
    <hyperlink xmlns:r="http://schemas.openxmlformats.org/officeDocument/2006/relationships" ref="F174" r:id="rId169"/>
    <hyperlink xmlns:r="http://schemas.openxmlformats.org/officeDocument/2006/relationships" ref="F175" r:id="rId170"/>
    <hyperlink xmlns:r="http://schemas.openxmlformats.org/officeDocument/2006/relationships" ref="F176" r:id="rId171"/>
    <hyperlink xmlns:r="http://schemas.openxmlformats.org/officeDocument/2006/relationships" ref="F177" r:id="rId172"/>
    <hyperlink xmlns:r="http://schemas.openxmlformats.org/officeDocument/2006/relationships" ref="F178" r:id="rId173"/>
    <hyperlink xmlns:r="http://schemas.openxmlformats.org/officeDocument/2006/relationships" ref="F179" r:id="rId174"/>
    <hyperlink xmlns:r="http://schemas.openxmlformats.org/officeDocument/2006/relationships" ref="F180" r:id="rId175"/>
    <hyperlink xmlns:r="http://schemas.openxmlformats.org/officeDocument/2006/relationships" ref="F181" r:id="rId176"/>
    <hyperlink xmlns:r="http://schemas.openxmlformats.org/officeDocument/2006/relationships" ref="F182" r:id="rId177"/>
    <hyperlink xmlns:r="http://schemas.openxmlformats.org/officeDocument/2006/relationships" ref="F183" r:id="rId178"/>
    <hyperlink xmlns:r="http://schemas.openxmlformats.org/officeDocument/2006/relationships" ref="F184" r:id="rId179"/>
    <hyperlink xmlns:r="http://schemas.openxmlformats.org/officeDocument/2006/relationships" ref="F185" r:id="rId180"/>
    <hyperlink xmlns:r="http://schemas.openxmlformats.org/officeDocument/2006/relationships" ref="F187" r:id="rId181"/>
    <hyperlink xmlns:r="http://schemas.openxmlformats.org/officeDocument/2006/relationships" ref="F188" r:id="rId182"/>
    <hyperlink xmlns:r="http://schemas.openxmlformats.org/officeDocument/2006/relationships" ref="F189" r:id="rId183"/>
    <hyperlink xmlns:r="http://schemas.openxmlformats.org/officeDocument/2006/relationships" ref="F190" r:id="rId184"/>
    <hyperlink xmlns:r="http://schemas.openxmlformats.org/officeDocument/2006/relationships" ref="F191" r:id="rId185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F3A5F"/>
    <outlinePr summaryBelow="1" summaryRight="1"/>
    <pageSetUpPr/>
  </sheetPr>
  <dimension ref="A1:Z45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30" customWidth="1" min="2" max="2"/>
    <col hidden="1" width="14" customWidth="1" min="3" max="3"/>
    <col hidden="1" width="14" customWidth="1" min="4" max="4"/>
    <col hidden="1" width="14" customWidth="1" min="5" max="5"/>
    <col hidden="1"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6" customWidth="1" min="26" max="26"/>
  </cols>
  <sheetData>
    <row r="1">
      <c r="A1" s="10" t="inlineStr">
        <is>
          <t>科目</t>
        </is>
      </c>
      <c r="B1" s="10" t="inlineStr">
        <is>
          <t>Line Item</t>
        </is>
      </c>
      <c r="C1" s="10" t="inlineStr">
        <is>
          <t>FY2021 Q1</t>
        </is>
      </c>
      <c r="D1" s="10" t="inlineStr">
        <is>
          <t>FY2021 Q2</t>
        </is>
      </c>
      <c r="E1" s="10" t="inlineStr">
        <is>
          <t>FY2021 Q3</t>
        </is>
      </c>
      <c r="F1" s="10" t="inlineStr">
        <is>
          <t>FY2021 Q4</t>
        </is>
      </c>
      <c r="G1" s="10" t="inlineStr">
        <is>
          <t>FY2022 Q1</t>
        </is>
      </c>
      <c r="H1" s="10" t="inlineStr">
        <is>
          <t>FY2022 Q2</t>
        </is>
      </c>
      <c r="I1" s="10" t="inlineStr">
        <is>
          <t>FY2022 Q3</t>
        </is>
      </c>
      <c r="J1" s="10" t="inlineStr">
        <is>
          <t>FY2022 Q4</t>
        </is>
      </c>
      <c r="K1" s="10" t="inlineStr">
        <is>
          <t>FY2023 Q1</t>
        </is>
      </c>
      <c r="L1" s="10" t="inlineStr">
        <is>
          <t>FY2023 Q2</t>
        </is>
      </c>
      <c r="M1" s="10" t="inlineStr">
        <is>
          <t>FY2023 Q3</t>
        </is>
      </c>
      <c r="N1" s="10" t="inlineStr">
        <is>
          <t>FY2023 Q4</t>
        </is>
      </c>
      <c r="O1" s="10" t="inlineStr">
        <is>
          <t>FY2024 Q1</t>
        </is>
      </c>
      <c r="P1" s="10" t="inlineStr">
        <is>
          <t>FY2024 Q2</t>
        </is>
      </c>
      <c r="Q1" s="10" t="inlineStr">
        <is>
          <t>FY2024 Q3</t>
        </is>
      </c>
      <c r="R1" s="10" t="inlineStr">
        <is>
          <t>FY2024 Q4</t>
        </is>
      </c>
      <c r="S1" s="10" t="inlineStr">
        <is>
          <t>FY2025 Q1</t>
        </is>
      </c>
      <c r="T1" s="10" t="inlineStr">
        <is>
          <t>FY2025 Q2</t>
        </is>
      </c>
      <c r="U1" s="10" t="inlineStr">
        <is>
          <t>FY2025 Q3</t>
        </is>
      </c>
      <c r="V1" s="10" t="inlineStr">
        <is>
          <t>FY2025 Q4</t>
        </is>
      </c>
      <c r="W1" s="10" t="inlineStr">
        <is>
          <t>FY2026 Q1</t>
        </is>
      </c>
      <c r="X1" s="10" t="inlineStr">
        <is>
          <t>FY2026 Q2</t>
        </is>
      </c>
      <c r="Z1" s="11" t="inlineStr">
        <is>
          <t>► 跳到圖表目錄</t>
        </is>
      </c>
    </row>
    <row r="2">
      <c r="A2" s="12" t="inlineStr">
        <is>
          <t>營業收入</t>
        </is>
      </c>
      <c r="B2" s="12" t="inlineStr">
        <is>
          <t>Revenue</t>
        </is>
      </c>
      <c r="C2" s="13" t="n">
        <v>341234000</v>
      </c>
      <c r="D2" s="13" t="n">
        <v>375642000</v>
      </c>
      <c r="E2" s="13" t="n">
        <v>392146000</v>
      </c>
      <c r="F2" s="14" t="n">
        <v>432867000</v>
      </c>
      <c r="G2" s="13" t="n">
        <v>446357000</v>
      </c>
      <c r="H2" s="13" t="n">
        <v>473010000</v>
      </c>
      <c r="I2" s="13" t="n">
        <v>477880000</v>
      </c>
      <c r="J2" s="14" t="n">
        <v>508624000</v>
      </c>
      <c r="K2" s="13" t="n">
        <v>525186000</v>
      </c>
      <c r="L2" s="13" t="n">
        <v>533317000</v>
      </c>
      <c r="M2" s="13" t="n">
        <v>558159000</v>
      </c>
      <c r="N2" s="14" t="n">
        <v>608350000</v>
      </c>
      <c r="O2" s="13" t="n">
        <v>634338000</v>
      </c>
      <c r="P2" s="13" t="n">
        <v>678134000</v>
      </c>
      <c r="Q2" s="13" t="n">
        <v>725516000</v>
      </c>
      <c r="R2" s="14" t="n">
        <v>827519000</v>
      </c>
      <c r="S2" s="13" t="n">
        <v>883855000</v>
      </c>
      <c r="T2" s="13" t="n">
        <v>1003697000</v>
      </c>
      <c r="U2" s="13" t="n">
        <v>1181092000</v>
      </c>
      <c r="V2" s="14" t="n">
        <v>1406802000</v>
      </c>
      <c r="W2" s="13" t="n">
        <v>1632583000</v>
      </c>
      <c r="X2" s="13" t="n">
        <v>1935464000</v>
      </c>
    </row>
    <row r="3">
      <c r="A3" s="12" t="inlineStr">
        <is>
          <t>營業成本</t>
        </is>
      </c>
      <c r="B3" s="12" t="inlineStr">
        <is>
          <t>Cost of Revenue</t>
        </is>
      </c>
      <c r="C3" s="13" t="n">
        <v>74111000</v>
      </c>
      <c r="D3" s="13" t="n">
        <v>90926000</v>
      </c>
      <c r="E3" s="13" t="n">
        <v>86804000</v>
      </c>
      <c r="F3" s="14" t="n">
        <v>87563000</v>
      </c>
      <c r="G3" s="13" t="n">
        <v>94403000</v>
      </c>
      <c r="H3" s="13" t="n">
        <v>102224000</v>
      </c>
      <c r="I3" s="13" t="n">
        <v>107611000</v>
      </c>
      <c r="J3" s="14" t="n">
        <v>104311000</v>
      </c>
      <c r="K3" s="13" t="n">
        <v>107645000</v>
      </c>
      <c r="L3" s="13" t="n">
        <v>106899000</v>
      </c>
      <c r="M3" s="13" t="n">
        <v>107922000</v>
      </c>
      <c r="N3" s="14" t="n">
        <v>108639000</v>
      </c>
      <c r="O3" s="13" t="n">
        <v>116256000</v>
      </c>
      <c r="P3" s="13" t="n">
        <v>128562000</v>
      </c>
      <c r="Q3" s="13" t="n">
        <v>146639000</v>
      </c>
      <c r="R3" s="14" t="n">
        <v>174533000</v>
      </c>
      <c r="S3" s="13" t="n">
        <v>172970000</v>
      </c>
      <c r="T3" s="13" t="n">
        <v>192934000</v>
      </c>
      <c r="U3" s="13" t="n">
        <v>207307000</v>
      </c>
      <c r="V3" s="14" t="n">
        <v>215966000</v>
      </c>
      <c r="W3" s="13" t="n">
        <v>215798000</v>
      </c>
      <c r="X3" s="13" t="n">
        <v>296870000</v>
      </c>
    </row>
    <row r="4">
      <c r="A4" s="12" t="inlineStr">
        <is>
          <t>毛利</t>
        </is>
      </c>
      <c r="B4" s="12" t="inlineStr">
        <is>
          <t>Gross Profit</t>
        </is>
      </c>
      <c r="C4" s="13" t="n">
        <v>267123000</v>
      </c>
      <c r="D4" s="13" t="n">
        <v>284716000</v>
      </c>
      <c r="E4" s="13" t="n">
        <v>305342000</v>
      </c>
      <c r="F4" s="14" t="n">
        <v>345304000</v>
      </c>
      <c r="G4" s="13" t="n">
        <v>351954000</v>
      </c>
      <c r="H4" s="13" t="n">
        <v>370786000</v>
      </c>
      <c r="I4" s="13" t="n">
        <v>370269000</v>
      </c>
      <c r="J4" s="14" t="n">
        <v>404313000</v>
      </c>
      <c r="K4" s="13" t="n">
        <v>417541000</v>
      </c>
      <c r="L4" s="13" t="n">
        <v>426418000</v>
      </c>
      <c r="M4" s="13" t="n">
        <v>450237000</v>
      </c>
      <c r="N4" s="14" t="n">
        <v>499711000</v>
      </c>
      <c r="O4" s="13" t="n">
        <v>518082000</v>
      </c>
      <c r="P4" s="13" t="n">
        <v>549572000</v>
      </c>
      <c r="Q4" s="13" t="n">
        <v>578877000</v>
      </c>
      <c r="R4" s="14" t="n">
        <v>652986000</v>
      </c>
      <c r="S4" s="13" t="n">
        <v>710885000</v>
      </c>
      <c r="T4" s="13" t="n">
        <v>810763000</v>
      </c>
      <c r="U4" s="13" t="n">
        <v>973785000</v>
      </c>
      <c r="V4" s="14" t="n">
        <v>1190836000</v>
      </c>
      <c r="W4" s="13" t="n">
        <v>1416785000</v>
      </c>
      <c r="X4" s="13" t="n">
        <v>1638594000</v>
      </c>
    </row>
    <row r="5">
      <c r="A5" s="12" t="inlineStr">
        <is>
          <t>研發費用</t>
        </is>
      </c>
      <c r="B5" s="12" t="inlineStr">
        <is>
          <t>R&amp;D Expense</t>
        </is>
      </c>
      <c r="C5" s="13" t="n">
        <v>98471000</v>
      </c>
      <c r="D5" s="13" t="n">
        <v>110524000</v>
      </c>
      <c r="E5" s="13" t="n">
        <v>94316000</v>
      </c>
      <c r="F5" s="14" t="n">
        <v>84176000</v>
      </c>
      <c r="G5" s="13" t="n">
        <v>88601000</v>
      </c>
      <c r="H5" s="13" t="n">
        <v>88171000</v>
      </c>
      <c r="I5" s="13" t="n">
        <v>100863000</v>
      </c>
      <c r="J5" s="14" t="n">
        <v>82044000</v>
      </c>
      <c r="K5" s="13" t="n">
        <v>90100000</v>
      </c>
      <c r="L5" s="13" t="n">
        <v>99533000</v>
      </c>
      <c r="M5" s="13" t="n">
        <v>105708000</v>
      </c>
      <c r="N5" s="14" t="n">
        <v>109283000</v>
      </c>
      <c r="O5" s="13" t="n">
        <v>110040000</v>
      </c>
      <c r="P5" s="13" t="n">
        <v>108781000</v>
      </c>
      <c r="Q5" s="13" t="n">
        <v>117555000</v>
      </c>
      <c r="R5" s="14" t="n">
        <v>171502000</v>
      </c>
      <c r="S5" s="13" t="n">
        <v>134889000</v>
      </c>
      <c r="T5" s="13" t="n">
        <v>135043000</v>
      </c>
      <c r="U5" s="13" t="n">
        <v>144191000</v>
      </c>
      <c r="V5" s="14" t="n">
        <v>143554000</v>
      </c>
      <c r="W5" s="13" t="n">
        <v>160981000</v>
      </c>
      <c r="X5" s="13" t="n">
        <v>192513000</v>
      </c>
    </row>
    <row r="6">
      <c r="A6" s="12" t="inlineStr">
        <is>
          <t>銷售及管理費用</t>
        </is>
      </c>
      <c r="B6" s="12" t="inlineStr">
        <is>
          <t>SG&amp;A</t>
        </is>
      </c>
      <c r="C6" s="13" t="n">
        <v>146569000</v>
      </c>
      <c r="D6" s="13" t="n">
        <v>157961000</v>
      </c>
      <c r="E6" s="13" t="n">
        <v>149524000</v>
      </c>
      <c r="F6" s="14" t="n">
        <v>157478000</v>
      </c>
      <c r="G6" s="13" t="n">
        <v>142307000</v>
      </c>
      <c r="H6" s="13" t="n">
        <v>155485000</v>
      </c>
      <c r="I6" s="13" t="n">
        <v>148679000</v>
      </c>
      <c r="J6" s="14" t="n">
        <v>149862000</v>
      </c>
      <c r="K6" s="13" t="n">
        <v>136233000</v>
      </c>
      <c r="L6" s="13" t="n">
        <v>132648000</v>
      </c>
      <c r="M6" s="13" t="n">
        <v>128173000</v>
      </c>
      <c r="N6" s="14" t="n">
        <v>127271000</v>
      </c>
      <c r="O6" s="13" t="n">
        <v>133984000</v>
      </c>
      <c r="P6" s="13" t="n">
        <v>138643000</v>
      </c>
      <c r="Q6" s="13" t="n">
        <v>138708000</v>
      </c>
      <c r="R6" s="14" t="n">
        <v>182146000</v>
      </c>
      <c r="S6" s="13" t="n">
        <v>163639000</v>
      </c>
      <c r="T6" s="13" t="n">
        <v>162615000</v>
      </c>
      <c r="U6" s="13" t="n">
        <v>161702000</v>
      </c>
      <c r="V6" s="14" t="n">
        <v>169762000</v>
      </c>
      <c r="W6" s="13" t="n">
        <v>182586000</v>
      </c>
      <c r="X6" s="13" t="n">
        <v>194577000</v>
      </c>
    </row>
    <row r="7">
      <c r="A7" s="12" t="inlineStr">
        <is>
          <t>行銷費用</t>
        </is>
      </c>
      <c r="B7" s="12" t="inlineStr">
        <is>
          <t>Selling &amp; Marketing</t>
        </is>
      </c>
      <c r="C7" s="13" t="n">
        <v>136097000</v>
      </c>
      <c r="D7" s="13" t="n">
        <v>162379000</v>
      </c>
      <c r="E7" s="13" t="n">
        <v>153443000</v>
      </c>
      <c r="F7" s="14" t="n">
        <v>162593000</v>
      </c>
      <c r="G7" s="13" t="n">
        <v>160485000</v>
      </c>
      <c r="H7" s="13" t="n">
        <v>168875000</v>
      </c>
      <c r="I7" s="13" t="n">
        <v>182918000</v>
      </c>
      <c r="J7" s="14" t="n">
        <v>190233000</v>
      </c>
      <c r="K7" s="13" t="n">
        <v>187093000</v>
      </c>
      <c r="L7" s="13" t="n">
        <v>184163000</v>
      </c>
      <c r="M7" s="13" t="n">
        <v>176373000</v>
      </c>
      <c r="N7" s="14" t="n">
        <v>197363000</v>
      </c>
      <c r="O7" s="13" t="n">
        <v>193177000</v>
      </c>
      <c r="P7" s="13" t="n">
        <v>196809000</v>
      </c>
      <c r="Q7" s="13" t="n">
        <v>209474000</v>
      </c>
      <c r="R7" s="14" t="n">
        <v>288295000</v>
      </c>
      <c r="S7" s="13" t="n">
        <v>236309000</v>
      </c>
      <c r="T7" s="13" t="n">
        <v>243788000</v>
      </c>
      <c r="U7" s="13" t="n">
        <v>274636000</v>
      </c>
      <c r="V7" s="14" t="n">
        <v>302126000</v>
      </c>
      <c r="W7" s="13" t="n">
        <v>319220000</v>
      </c>
      <c r="X7" s="13" t="n">
        <v>339500000</v>
      </c>
    </row>
    <row r="8">
      <c r="A8" s="12" t="inlineStr">
        <is>
          <t>營業費用合計</t>
        </is>
      </c>
      <c r="B8" s="12" t="inlineStr">
        <is>
          <t>Total Operating Expenses</t>
        </is>
      </c>
      <c r="C8" s="13" t="n">
        <v>381137000</v>
      </c>
      <c r="D8" s="13" t="n">
        <v>430864000</v>
      </c>
      <c r="E8" s="13" t="n">
        <v>397283000</v>
      </c>
      <c r="F8" s="14" t="n">
        <v>404247000</v>
      </c>
      <c r="G8" s="13" t="n">
        <v>391393000</v>
      </c>
      <c r="H8" s="13" t="n">
        <v>412531000</v>
      </c>
      <c r="I8" s="13" t="n">
        <v>432460000</v>
      </c>
      <c r="J8" s="14" t="n">
        <v>422139000</v>
      </c>
      <c r="K8" s="13" t="n">
        <v>413426000</v>
      </c>
      <c r="L8" s="13" t="n">
        <v>416344000</v>
      </c>
      <c r="M8" s="13" t="n">
        <v>410254000</v>
      </c>
      <c r="N8" s="14" t="n">
        <v>433917000</v>
      </c>
      <c r="O8" s="13" t="n">
        <v>437201000</v>
      </c>
      <c r="P8" s="13" t="n">
        <v>444233000</v>
      </c>
      <c r="Q8" s="13" t="n">
        <v>465737000</v>
      </c>
      <c r="R8" s="14" t="n">
        <v>641943000</v>
      </c>
      <c r="S8" s="13" t="n">
        <v>534837000</v>
      </c>
      <c r="T8" s="13" t="n">
        <v>541446000</v>
      </c>
      <c r="U8" s="13" t="n">
        <v>580529000</v>
      </c>
      <c r="V8" s="14" t="n">
        <v>615442000</v>
      </c>
      <c r="W8" s="13" t="n">
        <v>662787000</v>
      </c>
      <c r="X8" s="13" t="n">
        <v>726590000</v>
      </c>
    </row>
    <row r="9">
      <c r="A9" s="12" t="inlineStr">
        <is>
          <t>營業利益</t>
        </is>
      </c>
      <c r="B9" s="12" t="inlineStr">
        <is>
          <t>Operating Income</t>
        </is>
      </c>
      <c r="C9" s="13" t="n">
        <v>-114014000</v>
      </c>
      <c r="D9" s="13" t="n">
        <v>-146148000</v>
      </c>
      <c r="E9" s="13" t="n">
        <v>-91941000</v>
      </c>
      <c r="F9" s="14" t="n">
        <v>-58943000</v>
      </c>
      <c r="G9" s="13" t="n">
        <v>-39439000</v>
      </c>
      <c r="H9" s="13" t="n">
        <v>-41745000</v>
      </c>
      <c r="I9" s="13" t="n">
        <v>-62191000</v>
      </c>
      <c r="J9" s="14" t="n">
        <v>-17826000</v>
      </c>
      <c r="K9" s="13" t="n">
        <v>4115000</v>
      </c>
      <c r="L9" s="13" t="n">
        <v>10074000</v>
      </c>
      <c r="M9" s="13" t="n">
        <v>39983000</v>
      </c>
      <c r="N9" s="14" t="n">
        <v>65794000</v>
      </c>
      <c r="O9" s="13" t="n">
        <v>80881000</v>
      </c>
      <c r="P9" s="13" t="n">
        <v>105339000</v>
      </c>
      <c r="Q9" s="13" t="n">
        <v>113140000</v>
      </c>
      <c r="R9" s="14" t="n">
        <v>11043000</v>
      </c>
      <c r="S9" s="13" t="n">
        <v>176048000</v>
      </c>
      <c r="T9" s="13" t="n">
        <v>269317000</v>
      </c>
      <c r="U9" s="13" t="n">
        <v>393256000</v>
      </c>
      <c r="V9" s="14" t="n">
        <v>575394000</v>
      </c>
      <c r="W9" s="13" t="n">
        <v>753998000</v>
      </c>
      <c r="X9" s="13" t="n">
        <v>912004000</v>
      </c>
    </row>
    <row r="10">
      <c r="A10" s="12" t="inlineStr">
        <is>
          <t>利息費用</t>
        </is>
      </c>
      <c r="B10" s="12" t="inlineStr">
        <is>
          <t>Interest Expense</t>
        </is>
      </c>
      <c r="C10" s="13" t="n">
        <v>1840000</v>
      </c>
      <c r="D10" s="13" t="n">
        <v>590000</v>
      </c>
      <c r="E10" s="13" t="n">
        <v>609000</v>
      </c>
      <c r="F10" s="14" t="n">
        <v>601000</v>
      </c>
      <c r="G10" s="13" t="n">
        <v>594000</v>
      </c>
      <c r="H10" s="13" t="n">
        <v>670000</v>
      </c>
      <c r="I10" s="13" t="n">
        <v>1082000</v>
      </c>
      <c r="J10" s="14" t="n">
        <v>1712000</v>
      </c>
      <c r="K10" s="13" t="n">
        <v>1275000</v>
      </c>
      <c r="L10" s="13" t="n">
        <v>1317000</v>
      </c>
      <c r="M10" s="13" t="n">
        <v>742000</v>
      </c>
      <c r="N10" s="14" t="n">
        <v>136000</v>
      </c>
      <c r="O10" s="15" t="inlineStr">
        <is>
          <t>未揭露</t>
        </is>
      </c>
      <c r="P10" s="15" t="inlineStr">
        <is>
          <t>未揭露</t>
        </is>
      </c>
      <c r="Q10" s="15" t="inlineStr">
        <is>
          <t>未揭露</t>
        </is>
      </c>
      <c r="R10" s="15" t="inlineStr">
        <is>
          <t>未揭露</t>
        </is>
      </c>
      <c r="S10" s="15" t="inlineStr">
        <is>
          <t>未揭露</t>
        </is>
      </c>
      <c r="T10" s="15" t="inlineStr">
        <is>
          <t>未揭露</t>
        </is>
      </c>
      <c r="U10" s="15" t="inlineStr">
        <is>
          <t>未揭露</t>
        </is>
      </c>
      <c r="V10" s="15" t="inlineStr">
        <is>
          <t>未揭露</t>
        </is>
      </c>
      <c r="W10" s="15" t="inlineStr">
        <is>
          <t>未揭露</t>
        </is>
      </c>
      <c r="X10" s="15" t="inlineStr">
        <is>
          <t>未揭露</t>
        </is>
      </c>
    </row>
    <row r="11">
      <c r="A11" s="12" t="inlineStr">
        <is>
          <t>淨利息收入</t>
        </is>
      </c>
      <c r="B11" s="12" t="inlineStr">
        <is>
          <t>Net Interest Income</t>
        </is>
      </c>
      <c r="C11" s="15" t="inlineStr">
        <is>
          <t>—</t>
        </is>
      </c>
      <c r="D11" s="15" t="inlineStr">
        <is>
          <t>—</t>
        </is>
      </c>
      <c r="E11" s="15" t="inlineStr">
        <is>
          <t>—</t>
        </is>
      </c>
      <c r="F11" s="15" t="inlineStr">
        <is>
          <t>—</t>
        </is>
      </c>
      <c r="G11" s="15" t="inlineStr">
        <is>
          <t>—</t>
        </is>
      </c>
      <c r="H11" s="15" t="inlineStr">
        <is>
          <t>—</t>
        </is>
      </c>
      <c r="I11" s="15" t="inlineStr">
        <is>
          <t>—</t>
        </is>
      </c>
      <c r="J11" s="15" t="inlineStr">
        <is>
          <t>—</t>
        </is>
      </c>
      <c r="K11" s="15" t="inlineStr">
        <is>
          <t>—</t>
        </is>
      </c>
      <c r="L11" s="15" t="inlineStr">
        <is>
          <t>—</t>
        </is>
      </c>
      <c r="M11" s="15" t="inlineStr">
        <is>
          <t>—</t>
        </is>
      </c>
      <c r="N11" s="15" t="inlineStr">
        <is>
          <t>—</t>
        </is>
      </c>
      <c r="O11" s="15" t="inlineStr">
        <is>
          <t>—</t>
        </is>
      </c>
      <c r="P11" s="15" t="inlineStr">
        <is>
          <t>—</t>
        </is>
      </c>
      <c r="Q11" s="15" t="inlineStr">
        <is>
          <t>—</t>
        </is>
      </c>
      <c r="R11" s="15" t="inlineStr">
        <is>
          <t>—</t>
        </is>
      </c>
      <c r="S11" s="15" t="inlineStr">
        <is>
          <t>—</t>
        </is>
      </c>
      <c r="T11" s="15" t="inlineStr">
        <is>
          <t>—</t>
        </is>
      </c>
      <c r="U11" s="15" t="inlineStr">
        <is>
          <t>—</t>
        </is>
      </c>
      <c r="V11" s="15" t="inlineStr">
        <is>
          <t>—</t>
        </is>
      </c>
      <c r="W11" s="15" t="inlineStr">
        <is>
          <t>—</t>
        </is>
      </c>
      <c r="X11" s="15" t="inlineStr">
        <is>
          <t>—</t>
        </is>
      </c>
    </row>
    <row r="12">
      <c r="A12" s="12" t="inlineStr">
        <is>
          <t>非利息收入</t>
        </is>
      </c>
      <c r="B12" s="12" t="inlineStr">
        <is>
          <t>Noninterest Income</t>
        </is>
      </c>
      <c r="C12" s="15" t="inlineStr">
        <is>
          <t>—</t>
        </is>
      </c>
      <c r="D12" s="15" t="inlineStr">
        <is>
          <t>—</t>
        </is>
      </c>
      <c r="E12" s="15" t="inlineStr">
        <is>
          <t>—</t>
        </is>
      </c>
      <c r="F12" s="15" t="inlineStr">
        <is>
          <t>—</t>
        </is>
      </c>
      <c r="G12" s="15" t="inlineStr">
        <is>
          <t>—</t>
        </is>
      </c>
      <c r="H12" s="15" t="inlineStr">
        <is>
          <t>—</t>
        </is>
      </c>
      <c r="I12" s="15" t="inlineStr">
        <is>
          <t>—</t>
        </is>
      </c>
      <c r="J12" s="15" t="inlineStr">
        <is>
          <t>—</t>
        </is>
      </c>
      <c r="K12" s="15" t="inlineStr">
        <is>
          <t>—</t>
        </is>
      </c>
      <c r="L12" s="15" t="inlineStr">
        <is>
          <t>—</t>
        </is>
      </c>
      <c r="M12" s="15" t="inlineStr">
        <is>
          <t>—</t>
        </is>
      </c>
      <c r="N12" s="15" t="inlineStr">
        <is>
          <t>—</t>
        </is>
      </c>
      <c r="O12" s="15" t="inlineStr">
        <is>
          <t>—</t>
        </is>
      </c>
      <c r="P12" s="15" t="inlineStr">
        <is>
          <t>—</t>
        </is>
      </c>
      <c r="Q12" s="15" t="inlineStr">
        <is>
          <t>—</t>
        </is>
      </c>
      <c r="R12" s="15" t="inlineStr">
        <is>
          <t>—</t>
        </is>
      </c>
      <c r="S12" s="15" t="inlineStr">
        <is>
          <t>—</t>
        </is>
      </c>
      <c r="T12" s="15" t="inlineStr">
        <is>
          <t>—</t>
        </is>
      </c>
      <c r="U12" s="15" t="inlineStr">
        <is>
          <t>—</t>
        </is>
      </c>
      <c r="V12" s="15" t="inlineStr">
        <is>
          <t>—</t>
        </is>
      </c>
      <c r="W12" s="15" t="inlineStr">
        <is>
          <t>—</t>
        </is>
      </c>
      <c r="X12" s="15" t="inlineStr">
        <is>
          <t>—</t>
        </is>
      </c>
    </row>
    <row r="13">
      <c r="A13" s="12" t="inlineStr">
        <is>
          <t>稅前淨利</t>
        </is>
      </c>
      <c r="B13" s="12" t="inlineStr">
        <is>
          <t>Pretax Income</t>
        </is>
      </c>
      <c r="C13" s="13" t="n">
        <v>-120372000</v>
      </c>
      <c r="D13" s="13" t="n">
        <v>-144241000</v>
      </c>
      <c r="E13" s="13" t="n">
        <v>-100699000</v>
      </c>
      <c r="F13" s="14" t="n">
        <v>-123182000</v>
      </c>
      <c r="G13" s="13" t="n">
        <v>-99356000</v>
      </c>
      <c r="H13" s="13" t="n">
        <v>-176741000</v>
      </c>
      <c r="I13" s="13" t="n">
        <v>-122779000</v>
      </c>
      <c r="J13" s="14" t="n">
        <v>37849000</v>
      </c>
      <c r="K13" s="13" t="n">
        <v>20832000</v>
      </c>
      <c r="L13" s="13" t="n">
        <v>30043000</v>
      </c>
      <c r="M13" s="13" t="n">
        <v>79969000</v>
      </c>
      <c r="N13" s="14" t="n">
        <v>106247000</v>
      </c>
      <c r="O13" s="13" t="n">
        <v>110726000</v>
      </c>
      <c r="P13" s="13" t="n">
        <v>140759000</v>
      </c>
      <c r="Q13" s="13" t="n">
        <v>157150000</v>
      </c>
      <c r="R13" s="14" t="n">
        <v>80538000</v>
      </c>
      <c r="S13" s="13" t="n">
        <v>223316000</v>
      </c>
      <c r="T13" s="13" t="n">
        <v>332168000</v>
      </c>
      <c r="U13" s="13" t="n">
        <v>480501000</v>
      </c>
      <c r="V13" s="14" t="n">
        <v>621383000</v>
      </c>
      <c r="W13" s="13" t="n">
        <v>888601000</v>
      </c>
      <c r="X13" s="13" t="n">
        <v>1081345000</v>
      </c>
    </row>
    <row r="14">
      <c r="A14" s="12" t="inlineStr">
        <is>
          <t>EBIT（稅前息前獲利）</t>
        </is>
      </c>
      <c r="B14" s="12" t="inlineStr">
        <is>
          <t>EBIT</t>
        </is>
      </c>
      <c r="C14" s="14" t="n">
        <v>-118532000</v>
      </c>
      <c r="D14" s="14" t="n">
        <v>-143651000</v>
      </c>
      <c r="E14" s="14" t="n">
        <v>-100090000</v>
      </c>
      <c r="F14" s="14" t="n">
        <v>-122581000</v>
      </c>
      <c r="G14" s="14" t="n">
        <v>-98762000</v>
      </c>
      <c r="H14" s="14" t="n">
        <v>-176071000</v>
      </c>
      <c r="I14" s="14" t="n">
        <v>-121697000</v>
      </c>
      <c r="J14" s="14" t="n">
        <v>39561000</v>
      </c>
      <c r="K14" s="14" t="n">
        <v>22107000</v>
      </c>
      <c r="L14" s="14" t="n">
        <v>31360000</v>
      </c>
      <c r="M14" s="14" t="n">
        <v>80711000</v>
      </c>
      <c r="N14" s="14" t="n">
        <v>106383000</v>
      </c>
      <c r="O14" s="14" t="n">
        <v>110726000</v>
      </c>
      <c r="P14" s="14" t="n">
        <v>140759000</v>
      </c>
      <c r="Q14" s="14" t="n">
        <v>157150000</v>
      </c>
      <c r="R14" s="14" t="n">
        <v>80538000</v>
      </c>
      <c r="S14" s="14" t="n">
        <v>223316000</v>
      </c>
      <c r="T14" s="14" t="n">
        <v>332168000</v>
      </c>
      <c r="U14" s="14" t="n">
        <v>480501000</v>
      </c>
      <c r="V14" s="14" t="n">
        <v>621383000</v>
      </c>
      <c r="W14" s="14" t="n">
        <v>888601000</v>
      </c>
      <c r="X14" s="14" t="n">
        <v>1081345000</v>
      </c>
    </row>
    <row r="15">
      <c r="A15" s="12" t="inlineStr">
        <is>
          <t>營業利益（ROIC 用）</t>
        </is>
      </c>
      <c r="B15" s="12" t="inlineStr">
        <is>
          <t>Operating Profit (ROIC basis)</t>
        </is>
      </c>
      <c r="C15" s="13" t="n">
        <v>-114014000</v>
      </c>
      <c r="D15" s="13" t="n">
        <v>-146148000</v>
      </c>
      <c r="E15" s="13" t="n">
        <v>-91941000</v>
      </c>
      <c r="F15" s="14" t="n">
        <v>-58943000</v>
      </c>
      <c r="G15" s="13" t="n">
        <v>-39439000</v>
      </c>
      <c r="H15" s="13" t="n">
        <v>-41745000</v>
      </c>
      <c r="I15" s="13" t="n">
        <v>-62191000</v>
      </c>
      <c r="J15" s="14" t="n">
        <v>-17826000</v>
      </c>
      <c r="K15" s="13" t="n">
        <v>4115000</v>
      </c>
      <c r="L15" s="13" t="n">
        <v>10074000</v>
      </c>
      <c r="M15" s="13" t="n">
        <v>39983000</v>
      </c>
      <c r="N15" s="14" t="n">
        <v>65794000</v>
      </c>
      <c r="O15" s="13" t="n">
        <v>80881000</v>
      </c>
      <c r="P15" s="13" t="n">
        <v>105339000</v>
      </c>
      <c r="Q15" s="13" t="n">
        <v>113140000</v>
      </c>
      <c r="R15" s="14" t="n">
        <v>11043000</v>
      </c>
      <c r="S15" s="13" t="n">
        <v>176048000</v>
      </c>
      <c r="T15" s="13" t="n">
        <v>269317000</v>
      </c>
      <c r="U15" s="13" t="n">
        <v>393256000</v>
      </c>
      <c r="V15" s="14" t="n">
        <v>575394000</v>
      </c>
      <c r="W15" s="13" t="n">
        <v>753998000</v>
      </c>
      <c r="X15" s="13" t="n">
        <v>912004000</v>
      </c>
    </row>
    <row r="16">
      <c r="A16" s="12" t="inlineStr">
        <is>
          <t>所得稅費用</t>
        </is>
      </c>
      <c r="B16" s="12" t="inlineStr">
        <is>
          <t>Income Tax Expense</t>
        </is>
      </c>
      <c r="C16" s="13" t="n">
        <v>3102000</v>
      </c>
      <c r="D16" s="13" t="n">
        <v>-5661000</v>
      </c>
      <c r="E16" s="13" t="n">
        <v>1438000</v>
      </c>
      <c r="F16" s="14" t="n">
        <v>33006000</v>
      </c>
      <c r="G16" s="13" t="n">
        <v>2023000</v>
      </c>
      <c r="H16" s="13" t="n">
        <v>2588000</v>
      </c>
      <c r="I16" s="13" t="n">
        <v>1096000</v>
      </c>
      <c r="J16" s="14" t="n">
        <v>4360000</v>
      </c>
      <c r="K16" s="13" t="n">
        <v>1681000</v>
      </c>
      <c r="L16" s="13" t="n">
        <v>2171000</v>
      </c>
      <c r="M16" s="13" t="n">
        <v>6530000</v>
      </c>
      <c r="N16" s="14" t="n">
        <v>9334000</v>
      </c>
      <c r="O16" s="13" t="n">
        <v>4655000</v>
      </c>
      <c r="P16" s="13" t="n">
        <v>5189000</v>
      </c>
      <c r="Q16" s="13" t="n">
        <v>7809000</v>
      </c>
      <c r="R16" s="14" t="n">
        <v>3602000</v>
      </c>
      <c r="S16" s="13" t="n">
        <v>5599000</v>
      </c>
      <c r="T16" s="13" t="n">
        <v>3596000</v>
      </c>
      <c r="U16" s="13" t="n">
        <v>3753000</v>
      </c>
      <c r="V16" s="14" t="n">
        <v>9776000</v>
      </c>
      <c r="W16" s="13" t="n">
        <v>12199000</v>
      </c>
      <c r="X16" s="13" t="n">
        <v>15383000</v>
      </c>
    </row>
    <row r="17">
      <c r="A17" s="12" t="inlineStr">
        <is>
          <t>本期淨利</t>
        </is>
      </c>
      <c r="B17" s="12" t="inlineStr">
        <is>
          <t>Net Income</t>
        </is>
      </c>
      <c r="C17" s="13" t="n">
        <v>-123474000</v>
      </c>
      <c r="D17" s="13" t="n">
        <v>-138580000</v>
      </c>
      <c r="E17" s="13" t="n">
        <v>-102137000</v>
      </c>
      <c r="F17" s="14" t="n">
        <v>-156188000</v>
      </c>
      <c r="G17" s="13" t="n">
        <v>-101379000</v>
      </c>
      <c r="H17" s="13" t="n">
        <v>-179329000</v>
      </c>
      <c r="I17" s="13" t="n">
        <v>-123875000</v>
      </c>
      <c r="J17" s="14" t="n">
        <v>30878000</v>
      </c>
      <c r="K17" s="13" t="n">
        <v>16802000</v>
      </c>
      <c r="L17" s="13" t="n">
        <v>28127000</v>
      </c>
      <c r="M17" s="13" t="n">
        <v>71505000</v>
      </c>
      <c r="N17" s="14" t="n">
        <v>93391000</v>
      </c>
      <c r="O17" s="13" t="n">
        <v>105530000</v>
      </c>
      <c r="P17" s="13" t="n">
        <v>134126000</v>
      </c>
      <c r="Q17" s="13" t="n">
        <v>143525000</v>
      </c>
      <c r="R17" s="14" t="n">
        <v>79009000</v>
      </c>
      <c r="S17" s="13" t="n">
        <v>214031000</v>
      </c>
      <c r="T17" s="13" t="n">
        <v>326727000</v>
      </c>
      <c r="U17" s="13" t="n">
        <v>475599000</v>
      </c>
      <c r="V17" s="14" t="n">
        <v>608676000</v>
      </c>
      <c r="W17" s="13" t="n">
        <v>870527000</v>
      </c>
      <c r="X17" s="13" t="n">
        <v>1061890000</v>
      </c>
    </row>
    <row r="18">
      <c r="A18" s="12" t="inlineStr">
        <is>
          <t>基本每股盈餘</t>
        </is>
      </c>
      <c r="B18" s="12" t="inlineStr">
        <is>
          <t>EPS (Basic)</t>
        </is>
      </c>
      <c r="C18" s="16" t="n">
        <v>-0.07000000000000001</v>
      </c>
      <c r="D18" s="16" t="n">
        <v>-0.07000000000000001</v>
      </c>
      <c r="E18" s="16" t="n">
        <v>-0.05</v>
      </c>
      <c r="F18" s="17" t="n">
        <v>-0.08119495720821765</v>
      </c>
      <c r="G18" s="16" t="n">
        <v>-0.05</v>
      </c>
      <c r="H18" s="16" t="n">
        <v>-0.09</v>
      </c>
      <c r="I18" s="16" t="n">
        <v>-0.06</v>
      </c>
      <c r="J18" s="17" t="n">
        <v>0.01496177184436617</v>
      </c>
      <c r="K18" s="16" t="n">
        <v>0.01</v>
      </c>
      <c r="L18" s="16" t="n">
        <v>0.01</v>
      </c>
      <c r="M18" s="16" t="n">
        <v>0.03</v>
      </c>
      <c r="N18" s="17" t="n">
        <v>0.04348933570390129</v>
      </c>
      <c r="O18" s="16" t="n">
        <v>0.05</v>
      </c>
      <c r="P18" s="16" t="n">
        <v>0.06</v>
      </c>
      <c r="Q18" s="16" t="n">
        <v>0.06</v>
      </c>
      <c r="R18" s="17" t="n">
        <v>0.03511256740067275</v>
      </c>
      <c r="S18" s="16" t="n">
        <v>0.09</v>
      </c>
      <c r="T18" s="16" t="n">
        <v>0.14</v>
      </c>
      <c r="U18" s="16" t="n">
        <v>0.2</v>
      </c>
      <c r="V18" s="17" t="n">
        <v>0.2568673690038707</v>
      </c>
      <c r="W18" s="16" t="n">
        <v>0.36</v>
      </c>
      <c r="X18" s="16" t="n">
        <v>0.44</v>
      </c>
    </row>
    <row r="19">
      <c r="A19" s="12" t="inlineStr">
        <is>
          <t>稀釋每股盈餘</t>
        </is>
      </c>
      <c r="B19" s="12" t="inlineStr">
        <is>
          <t>EPS (Diluted)</t>
        </is>
      </c>
      <c r="C19" s="16" t="n">
        <v>-0.07000000000000001</v>
      </c>
      <c r="D19" s="16" t="n">
        <v>-0.07000000000000001</v>
      </c>
      <c r="E19" s="16" t="n">
        <v>-0.05</v>
      </c>
      <c r="F19" s="17" t="n">
        <v>-0.08119495720821765</v>
      </c>
      <c r="G19" s="16" t="n">
        <v>-0.05</v>
      </c>
      <c r="H19" s="16" t="n">
        <v>-0.09</v>
      </c>
      <c r="I19" s="16" t="n">
        <v>-0.06</v>
      </c>
      <c r="J19" s="17" t="n">
        <v>0.01496177184436617</v>
      </c>
      <c r="K19" s="16" t="n">
        <v>0.01</v>
      </c>
      <c r="L19" s="16" t="n">
        <v>0.01</v>
      </c>
      <c r="M19" s="16" t="n">
        <v>0.03</v>
      </c>
      <c r="N19" s="17" t="n">
        <v>0.04064141289083596</v>
      </c>
      <c r="O19" s="16" t="n">
        <v>0.04</v>
      </c>
      <c r="P19" s="16" t="n">
        <v>0.06</v>
      </c>
      <c r="Q19" s="16" t="n">
        <v>0.06</v>
      </c>
      <c r="R19" s="17" t="n">
        <v>0.03223780794820342</v>
      </c>
      <c r="S19" s="16" t="n">
        <v>0.08</v>
      </c>
      <c r="T19" s="16" t="n">
        <v>0.13</v>
      </c>
      <c r="U19" s="16" t="n">
        <v>0.18</v>
      </c>
      <c r="V19" s="17" t="n">
        <v>0.2372823607699526</v>
      </c>
      <c r="W19" s="16" t="n">
        <v>0.34</v>
      </c>
      <c r="X19" s="16" t="n">
        <v>0.41</v>
      </c>
    </row>
    <row r="20">
      <c r="A20" s="12" t="inlineStr">
        <is>
          <t>加權平均流通股數（基本）</t>
        </is>
      </c>
      <c r="B20" s="12" t="inlineStr">
        <is>
          <t>Weighted Avg Shares (Basic)</t>
        </is>
      </c>
      <c r="C20" s="18" t="n">
        <v>1821158000</v>
      </c>
      <c r="D20" s="18" t="n">
        <v>1894606000</v>
      </c>
      <c r="E20" s="18" t="n">
        <v>1964395000</v>
      </c>
      <c r="F20" s="18" t="n">
        <v>1923617000</v>
      </c>
      <c r="G20" s="18" t="n">
        <v>2036307000</v>
      </c>
      <c r="H20" s="18" t="n">
        <v>2054799000</v>
      </c>
      <c r="I20" s="18" t="n">
        <v>2073265000</v>
      </c>
      <c r="J20" s="18" t="n">
        <v>2063793000</v>
      </c>
      <c r="K20" s="18" t="n">
        <v>2107780000</v>
      </c>
      <c r="L20" s="18" t="n">
        <v>2131224000</v>
      </c>
      <c r="M20" s="18" t="n">
        <v>2162530000</v>
      </c>
      <c r="N20" s="18" t="n">
        <v>2147446000</v>
      </c>
      <c r="O20" s="18" t="n">
        <v>2213545000</v>
      </c>
      <c r="P20" s="18" t="n">
        <v>2231592000</v>
      </c>
      <c r="Q20" s="18" t="n">
        <v>2250032000</v>
      </c>
      <c r="R20" s="18" t="n">
        <v>2250163000</v>
      </c>
      <c r="S20" s="18" t="n">
        <v>2348679000</v>
      </c>
      <c r="T20" s="18" t="n">
        <v>2365196000</v>
      </c>
      <c r="U20" s="18" t="n">
        <v>2377167000</v>
      </c>
      <c r="V20" s="18" t="n">
        <v>2369612000</v>
      </c>
      <c r="W20" s="18" t="n">
        <v>2393869000</v>
      </c>
      <c r="X20" s="18" t="n">
        <v>2399820000</v>
      </c>
    </row>
    <row r="21">
      <c r="A21" s="12" t="inlineStr">
        <is>
          <t>加權平均流通股數（稀釋）</t>
        </is>
      </c>
      <c r="B21" s="12" t="inlineStr">
        <is>
          <t>Weighted Avg Shares (Diluted)</t>
        </is>
      </c>
      <c r="C21" s="18" t="n">
        <v>1821158000</v>
      </c>
      <c r="D21" s="18" t="n">
        <v>1894606000</v>
      </c>
      <c r="E21" s="18" t="n">
        <v>1964395000</v>
      </c>
      <c r="F21" s="18" t="n">
        <v>1923617000</v>
      </c>
      <c r="G21" s="18" t="n">
        <v>2036307000</v>
      </c>
      <c r="H21" s="18" t="n">
        <v>2054799000</v>
      </c>
      <c r="I21" s="18" t="n">
        <v>2073265000</v>
      </c>
      <c r="J21" s="18" t="n">
        <v>2063793000</v>
      </c>
      <c r="K21" s="18" t="n">
        <v>2217439000</v>
      </c>
      <c r="L21" s="18" t="n">
        <v>2278155000</v>
      </c>
      <c r="M21" s="18" t="n">
        <v>2325600000</v>
      </c>
      <c r="N21" s="18" t="n">
        <v>2297927000</v>
      </c>
      <c r="O21" s="18" t="n">
        <v>2400107000</v>
      </c>
      <c r="P21" s="18" t="n">
        <v>2414696000</v>
      </c>
      <c r="Q21" s="18" t="n">
        <v>2459589000</v>
      </c>
      <c r="R21" s="18" t="n">
        <v>2450818000</v>
      </c>
      <c r="S21" s="18" t="n">
        <v>2552818000</v>
      </c>
      <c r="T21" s="18" t="n">
        <v>2562912000</v>
      </c>
      <c r="U21" s="18" t="n">
        <v>2571057000</v>
      </c>
      <c r="V21" s="18" t="n">
        <v>2565197000</v>
      </c>
      <c r="W21" s="18" t="n">
        <v>2570924000</v>
      </c>
      <c r="X21" s="18" t="n">
        <v>2568694000</v>
      </c>
    </row>
    <row r="24">
      <c r="A24" s="4" t="inlineStr">
        <is>
          <t>■ 本頁圖表目錄</t>
        </is>
      </c>
      <c r="B24" s="5" t="inlineStr">
        <is>
          <t>回說明</t>
        </is>
      </c>
    </row>
    <row r="25">
      <c r="A25" s="5" t="inlineStr">
        <is>
          <t xml:space="preserve">　營收與毛利率</t>
        </is>
      </c>
    </row>
    <row r="26">
      <c r="A26" s="5" t="inlineStr">
        <is>
          <t xml:space="preserve">　成本費用結構</t>
        </is>
      </c>
    </row>
    <row r="27">
      <c r="A27" s="5" t="inlineStr">
        <is>
          <t xml:space="preserve">　三率趨勢</t>
        </is>
      </c>
    </row>
    <row r="28">
      <c r="A28" s="5" t="inlineStr">
        <is>
          <t xml:space="preserve">　營業收入 Revenue</t>
        </is>
      </c>
    </row>
    <row r="29">
      <c r="A29" s="5" t="inlineStr">
        <is>
          <t xml:space="preserve">　營業成本 Cost of Revenue</t>
        </is>
      </c>
    </row>
    <row r="30">
      <c r="A30" s="5" t="inlineStr">
        <is>
          <t xml:space="preserve">　毛利 Gross Profit</t>
        </is>
      </c>
    </row>
    <row r="31">
      <c r="A31" s="5" t="inlineStr">
        <is>
          <t xml:space="preserve">　研發費用 R&amp;D Expense</t>
        </is>
      </c>
    </row>
    <row r="32">
      <c r="A32" s="5" t="inlineStr">
        <is>
          <t xml:space="preserve">　銷售及管理費用 SG&amp;A</t>
        </is>
      </c>
    </row>
    <row r="33">
      <c r="A33" s="5" t="inlineStr">
        <is>
          <t xml:space="preserve">　行銷費用 Selling &amp; Marketing</t>
        </is>
      </c>
    </row>
    <row r="34">
      <c r="A34" s="5" t="inlineStr">
        <is>
          <t xml:space="preserve">　營業費用合計 Total Operating Expenses</t>
        </is>
      </c>
    </row>
    <row r="35">
      <c r="A35" s="5" t="inlineStr">
        <is>
          <t xml:space="preserve">　營業利益 Operating Income</t>
        </is>
      </c>
    </row>
    <row r="36">
      <c r="A36" s="5" t="inlineStr">
        <is>
          <t xml:space="preserve">　利息費用 Interest Expense</t>
        </is>
      </c>
    </row>
    <row r="37">
      <c r="A37" s="5" t="inlineStr">
        <is>
          <t xml:space="preserve">　稅前淨利 Pretax Income</t>
        </is>
      </c>
    </row>
    <row r="38">
      <c r="A38" s="5" t="inlineStr">
        <is>
          <t xml:space="preserve">　EBIT（稅前息前獲利） EBIT</t>
        </is>
      </c>
    </row>
    <row r="39">
      <c r="A39" s="5" t="inlineStr">
        <is>
          <t xml:space="preserve">　營業利益（ROIC 用） Operating Profit (ROIC basis)</t>
        </is>
      </c>
    </row>
    <row r="40">
      <c r="A40" s="5" t="inlineStr">
        <is>
          <t xml:space="preserve">　所得稅費用 Income Tax Expense</t>
        </is>
      </c>
    </row>
    <row r="41">
      <c r="A41" s="5" t="inlineStr">
        <is>
          <t xml:space="preserve">　本期淨利 Net Income</t>
        </is>
      </c>
    </row>
    <row r="42">
      <c r="A42" s="5" t="inlineStr">
        <is>
          <t xml:space="preserve">　基本每股盈餘 EPS (Basic)</t>
        </is>
      </c>
    </row>
    <row r="43">
      <c r="A43" s="5" t="inlineStr">
        <is>
          <t xml:space="preserve">　稀釋每股盈餘 EPS (Diluted)</t>
        </is>
      </c>
    </row>
    <row r="44">
      <c r="A44" s="5" t="inlineStr">
        <is>
          <t xml:space="preserve">　加權平均流通股數（基本） Weighted Avg Shares (Basic)</t>
        </is>
      </c>
    </row>
    <row r="45">
      <c r="A45" s="5" t="inlineStr">
        <is>
          <t xml:space="preserve">　加權平均流通股數（稀釋） Weighted Avg Shares (Diluted)</t>
        </is>
      </c>
    </row>
  </sheetData>
  <hyperlinks>
    <hyperlink xmlns:r="http://schemas.openxmlformats.org/officeDocument/2006/relationships" ref="Z1" r:id="rId1"/>
    <hyperlink xmlns:r="http://schemas.openxmlformats.org/officeDocument/2006/relationships" ref="B24" r:id="rId2"/>
    <hyperlink xmlns:r="http://schemas.openxmlformats.org/officeDocument/2006/relationships" ref="A25" r:id="rId3"/>
    <hyperlink xmlns:r="http://schemas.openxmlformats.org/officeDocument/2006/relationships" ref="A26" r:id="rId4"/>
    <hyperlink xmlns:r="http://schemas.openxmlformats.org/officeDocument/2006/relationships" ref="A27" r:id="rId5"/>
    <hyperlink xmlns:r="http://schemas.openxmlformats.org/officeDocument/2006/relationships" ref="A28" r:id="rId6"/>
    <hyperlink xmlns:r="http://schemas.openxmlformats.org/officeDocument/2006/relationships" ref="A29" r:id="rId7"/>
    <hyperlink xmlns:r="http://schemas.openxmlformats.org/officeDocument/2006/relationships" ref="A30" r:id="rId8"/>
    <hyperlink xmlns:r="http://schemas.openxmlformats.org/officeDocument/2006/relationships" ref="A31" r:id="rId9"/>
    <hyperlink xmlns:r="http://schemas.openxmlformats.org/officeDocument/2006/relationships" ref="A32" r:id="rId10"/>
    <hyperlink xmlns:r="http://schemas.openxmlformats.org/officeDocument/2006/relationships" ref="A33" r:id="rId11"/>
    <hyperlink xmlns:r="http://schemas.openxmlformats.org/officeDocument/2006/relationships" ref="A34" r:id="rId12"/>
    <hyperlink xmlns:r="http://schemas.openxmlformats.org/officeDocument/2006/relationships" ref="A35" r:id="rId13"/>
    <hyperlink xmlns:r="http://schemas.openxmlformats.org/officeDocument/2006/relationships" ref="A36" r:id="rId14"/>
    <hyperlink xmlns:r="http://schemas.openxmlformats.org/officeDocument/2006/relationships" ref="A37" r:id="rId15"/>
    <hyperlink xmlns:r="http://schemas.openxmlformats.org/officeDocument/2006/relationships" ref="A38" r:id="rId16"/>
    <hyperlink xmlns:r="http://schemas.openxmlformats.org/officeDocument/2006/relationships" ref="A39" r:id="rId17"/>
    <hyperlink xmlns:r="http://schemas.openxmlformats.org/officeDocument/2006/relationships" ref="A40" r:id="rId18"/>
    <hyperlink xmlns:r="http://schemas.openxmlformats.org/officeDocument/2006/relationships" ref="A41" r:id="rId19"/>
    <hyperlink xmlns:r="http://schemas.openxmlformats.org/officeDocument/2006/relationships" ref="A42" r:id="rId20"/>
    <hyperlink xmlns:r="http://schemas.openxmlformats.org/officeDocument/2006/relationships" ref="A43" r:id="rId21"/>
    <hyperlink xmlns:r="http://schemas.openxmlformats.org/officeDocument/2006/relationships" ref="A44" r:id="rId22"/>
    <hyperlink xmlns:r="http://schemas.openxmlformats.org/officeDocument/2006/relationships" ref="A45" r:id="rId23"/>
  </hyperlinks>
  <pageMargins left="0.75" right="0.75" top="1" bottom="1" header="0.5" footer="0.5"/>
  <drawing xmlns:r="http://schemas.openxmlformats.org/officeDocument/2006/relationships" r:id="rId24"/>
</worksheet>
</file>

<file path=xl/worksheets/sheet3.xml><?xml version="1.0" encoding="utf-8"?>
<worksheet xmlns="http://schemas.openxmlformats.org/spreadsheetml/2006/main">
  <sheetPr>
    <tabColor rgb="005C7699"/>
    <outlinePr summaryBelow="1" summaryRight="1"/>
    <pageSetUpPr/>
  </sheetPr>
  <dimension ref="A1:Z64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30" customWidth="1" min="2" max="2"/>
    <col hidden="1" width="14" customWidth="1" min="3" max="3"/>
    <col hidden="1" width="14" customWidth="1" min="4" max="4"/>
    <col hidden="1" width="14" customWidth="1" min="5" max="5"/>
    <col hidden="1"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6" customWidth="1" min="26" max="26"/>
  </cols>
  <sheetData>
    <row r="1">
      <c r="A1" s="10" t="inlineStr">
        <is>
          <t>科目</t>
        </is>
      </c>
      <c r="B1" s="10" t="inlineStr">
        <is>
          <t>Line Item</t>
        </is>
      </c>
      <c r="C1" s="10" t="inlineStr">
        <is>
          <t>FY2021 Q1</t>
        </is>
      </c>
      <c r="D1" s="10" t="inlineStr">
        <is>
          <t>FY2021 Q2</t>
        </is>
      </c>
      <c r="E1" s="10" t="inlineStr">
        <is>
          <t>FY2021 Q3</t>
        </is>
      </c>
      <c r="F1" s="10" t="inlineStr">
        <is>
          <t>FY2021 Q4</t>
        </is>
      </c>
      <c r="G1" s="10" t="inlineStr">
        <is>
          <t>FY2022 Q1</t>
        </is>
      </c>
      <c r="H1" s="10" t="inlineStr">
        <is>
          <t>FY2022 Q2</t>
        </is>
      </c>
      <c r="I1" s="10" t="inlineStr">
        <is>
          <t>FY2022 Q3</t>
        </is>
      </c>
      <c r="J1" s="10" t="inlineStr">
        <is>
          <t>FY2022 Q4</t>
        </is>
      </c>
      <c r="K1" s="10" t="inlineStr">
        <is>
          <t>FY2023 Q1</t>
        </is>
      </c>
      <c r="L1" s="10" t="inlineStr">
        <is>
          <t>FY2023 Q2</t>
        </is>
      </c>
      <c r="M1" s="10" t="inlineStr">
        <is>
          <t>FY2023 Q3</t>
        </is>
      </c>
      <c r="N1" s="10" t="inlineStr">
        <is>
          <t>FY2023 Q4</t>
        </is>
      </c>
      <c r="O1" s="10" t="inlineStr">
        <is>
          <t>FY2024 Q1</t>
        </is>
      </c>
      <c r="P1" s="10" t="inlineStr">
        <is>
          <t>FY2024 Q2</t>
        </is>
      </c>
      <c r="Q1" s="10" t="inlineStr">
        <is>
          <t>FY2024 Q3</t>
        </is>
      </c>
      <c r="R1" s="10" t="inlineStr">
        <is>
          <t>FY2024 Q4</t>
        </is>
      </c>
      <c r="S1" s="10" t="inlineStr">
        <is>
          <t>FY2025 Q1</t>
        </is>
      </c>
      <c r="T1" s="10" t="inlineStr">
        <is>
          <t>FY2025 Q2</t>
        </is>
      </c>
      <c r="U1" s="10" t="inlineStr">
        <is>
          <t>FY2025 Q3</t>
        </is>
      </c>
      <c r="V1" s="10" t="inlineStr">
        <is>
          <t>FY2025 Q4</t>
        </is>
      </c>
      <c r="W1" s="10" t="inlineStr">
        <is>
          <t>FY2026 Q1</t>
        </is>
      </c>
      <c r="X1" s="10" t="inlineStr">
        <is>
          <t>FY2026 Q2</t>
        </is>
      </c>
      <c r="Z1" s="11" t="inlineStr">
        <is>
          <t>► 跳到圖表目錄</t>
        </is>
      </c>
    </row>
    <row r="2">
      <c r="A2" s="12" t="inlineStr">
        <is>
          <t>期末流通股數</t>
        </is>
      </c>
      <c r="B2" s="12" t="inlineStr">
        <is>
          <t>Shares Outstanding</t>
        </is>
      </c>
      <c r="C2" s="18" t="n">
        <v>1860607000</v>
      </c>
      <c r="D2" s="18" t="n">
        <v>1936578000</v>
      </c>
      <c r="E2" s="18" t="n">
        <v>1991118000</v>
      </c>
      <c r="F2" s="18" t="n">
        <v>2027474000</v>
      </c>
      <c r="G2" s="18" t="n">
        <v>2045876000</v>
      </c>
      <c r="H2" s="18" t="n">
        <v>2062741000</v>
      </c>
      <c r="I2" s="18" t="n">
        <v>2079664000</v>
      </c>
      <c r="J2" s="18" t="n">
        <v>2099075000</v>
      </c>
      <c r="K2" s="18" t="n">
        <v>2117730000</v>
      </c>
      <c r="L2" s="18" t="n">
        <v>2149980000</v>
      </c>
      <c r="M2" s="18" t="n">
        <v>2175241000</v>
      </c>
      <c r="N2" s="18" t="n">
        <v>2200128000</v>
      </c>
      <c r="O2" s="18" t="n">
        <v>2226963000</v>
      </c>
      <c r="P2" s="18" t="n">
        <v>2237939000</v>
      </c>
      <c r="Q2" s="18" t="n">
        <v>2269809000</v>
      </c>
      <c r="R2" s="18" t="n">
        <v>2338795000</v>
      </c>
      <c r="S2" s="18" t="n">
        <v>2359663000</v>
      </c>
      <c r="T2" s="18" t="n">
        <v>2371847000</v>
      </c>
      <c r="U2" s="18" t="n">
        <v>2383314000</v>
      </c>
      <c r="V2" s="18" t="n">
        <v>2391192000</v>
      </c>
      <c r="W2" s="18" t="n">
        <v>2397133000</v>
      </c>
      <c r="X2" s="18" t="n">
        <v>2402897000</v>
      </c>
    </row>
    <row r="3">
      <c r="A3" s="12" t="inlineStr">
        <is>
          <t>現金及約當現金</t>
        </is>
      </c>
      <c r="B3" s="12" t="inlineStr">
        <is>
          <t>Cash &amp; Equivalents</t>
        </is>
      </c>
      <c r="C3" s="13" t="n">
        <v>2339437000</v>
      </c>
      <c r="D3" s="13" t="n">
        <v>2341156000</v>
      </c>
      <c r="E3" s="13" t="n">
        <v>2335068000</v>
      </c>
      <c r="F3" s="13" t="n">
        <v>2290674000</v>
      </c>
      <c r="G3" s="13" t="n">
        <v>2269411000</v>
      </c>
      <c r="H3" s="13" t="n">
        <v>2358393000</v>
      </c>
      <c r="I3" s="13" t="n">
        <v>2411290000</v>
      </c>
      <c r="J3" s="13" t="n">
        <v>2598540000</v>
      </c>
      <c r="K3" s="13" t="n">
        <v>1264738000</v>
      </c>
      <c r="L3" s="13" t="n">
        <v>1055923000</v>
      </c>
      <c r="M3" s="13" t="n">
        <v>1040310000</v>
      </c>
      <c r="N3" s="13" t="n">
        <v>831047000</v>
      </c>
      <c r="O3" s="13" t="n">
        <v>520388000</v>
      </c>
      <c r="P3" s="13" t="n">
        <v>512659000</v>
      </c>
      <c r="Q3" s="13" t="n">
        <v>768710000</v>
      </c>
      <c r="R3" s="13" t="n">
        <v>2098524000</v>
      </c>
      <c r="S3" s="13" t="n">
        <v>993464000</v>
      </c>
      <c r="T3" s="13" t="n">
        <v>929547000</v>
      </c>
      <c r="U3" s="13" t="n">
        <v>1615967000</v>
      </c>
      <c r="V3" s="13" t="n">
        <v>1423796000</v>
      </c>
      <c r="W3" s="13" t="n">
        <v>2291631000</v>
      </c>
      <c r="X3" s="13" t="n">
        <v>2030047000</v>
      </c>
    </row>
    <row r="4">
      <c r="A4" s="12" t="inlineStr">
        <is>
          <t>短期投資</t>
        </is>
      </c>
      <c r="B4" s="12" t="inlineStr">
        <is>
          <t>Short-Term Investments</t>
        </is>
      </c>
      <c r="C4" s="15" t="inlineStr">
        <is>
          <t>未揭露</t>
        </is>
      </c>
      <c r="D4" s="15" t="inlineStr">
        <is>
          <t>未揭露</t>
        </is>
      </c>
      <c r="E4" s="13" t="n">
        <v>148077000</v>
      </c>
      <c r="F4" s="13" t="n">
        <v>234153000</v>
      </c>
      <c r="G4" s="13" t="n">
        <v>252563000</v>
      </c>
      <c r="H4" s="13" t="n">
        <v>99210000</v>
      </c>
      <c r="I4" s="13" t="n">
        <v>57342000</v>
      </c>
      <c r="J4" s="13" t="n">
        <v>35135000</v>
      </c>
      <c r="K4" s="13" t="n">
        <v>1639797000</v>
      </c>
      <c r="L4" s="13" t="n">
        <v>2047329000</v>
      </c>
      <c r="M4" s="13" t="n">
        <v>2243264000</v>
      </c>
      <c r="N4" s="13" t="n">
        <v>2843132000</v>
      </c>
      <c r="O4" s="13" t="n">
        <v>3347512000</v>
      </c>
      <c r="P4" s="13" t="n">
        <v>3485800000</v>
      </c>
      <c r="Q4" s="13" t="n">
        <v>3795949000</v>
      </c>
      <c r="R4" s="13" t="n">
        <v>3131463000</v>
      </c>
      <c r="S4" s="13" t="n">
        <v>4437225000</v>
      </c>
      <c r="T4" s="13" t="n">
        <v>5070875000</v>
      </c>
      <c r="U4" s="13" t="n">
        <v>4821850000</v>
      </c>
      <c r="V4" s="13" t="n">
        <v>5753247000</v>
      </c>
      <c r="W4" s="13" t="n">
        <v>5734782000</v>
      </c>
      <c r="X4" s="13" t="n">
        <v>7379052000</v>
      </c>
    </row>
    <row r="5">
      <c r="A5" s="12" t="inlineStr">
        <is>
          <t>應收帳款淨額</t>
        </is>
      </c>
      <c r="B5" s="12" t="inlineStr">
        <is>
          <t>Accounts Receivable, Net</t>
        </is>
      </c>
      <c r="C5" s="13" t="n">
        <v>151400000</v>
      </c>
      <c r="D5" s="13" t="n">
        <v>242998000</v>
      </c>
      <c r="E5" s="13" t="n">
        <v>174405000</v>
      </c>
      <c r="F5" s="13" t="n">
        <v>190923000</v>
      </c>
      <c r="G5" s="13" t="n">
        <v>256554000</v>
      </c>
      <c r="H5" s="13" t="n">
        <v>265826000</v>
      </c>
      <c r="I5" s="13" t="n">
        <v>343264000</v>
      </c>
      <c r="J5" s="13" t="n">
        <v>258346000</v>
      </c>
      <c r="K5" s="13" t="n">
        <v>254041000</v>
      </c>
      <c r="L5" s="13" t="n">
        <v>375756000</v>
      </c>
      <c r="M5" s="13" t="n">
        <v>430269000</v>
      </c>
      <c r="N5" s="13" t="n">
        <v>364784000</v>
      </c>
      <c r="O5" s="13" t="n">
        <v>486986000</v>
      </c>
      <c r="P5" s="13" t="n">
        <v>659339000</v>
      </c>
      <c r="Q5" s="13" t="n">
        <v>668110000</v>
      </c>
      <c r="R5" s="13" t="n">
        <v>575048000</v>
      </c>
      <c r="S5" s="13" t="n">
        <v>725205000</v>
      </c>
      <c r="T5" s="13" t="n">
        <v>747484000</v>
      </c>
      <c r="U5" s="13" t="n">
        <v>1005910000</v>
      </c>
      <c r="V5" s="13" t="n">
        <v>1042065000</v>
      </c>
      <c r="W5" s="13" t="n">
        <v>1405588000</v>
      </c>
      <c r="X5" s="13" t="n">
        <v>1485249000</v>
      </c>
    </row>
    <row r="6">
      <c r="A6" s="12" t="inlineStr">
        <is>
          <t>存貨</t>
        </is>
      </c>
      <c r="B6" s="12" t="inlineStr">
        <is>
          <t>Inventory</t>
        </is>
      </c>
      <c r="C6" s="15" t="inlineStr">
        <is>
          <t>n/a</t>
        </is>
      </c>
      <c r="D6" s="15" t="inlineStr">
        <is>
          <t>n/a</t>
        </is>
      </c>
      <c r="E6" s="15" t="inlineStr">
        <is>
          <t>n/a</t>
        </is>
      </c>
      <c r="F6" s="15" t="inlineStr">
        <is>
          <t>n/a</t>
        </is>
      </c>
      <c r="G6" s="15" t="inlineStr">
        <is>
          <t>n/a</t>
        </is>
      </c>
      <c r="H6" s="15" t="inlineStr">
        <is>
          <t>n/a</t>
        </is>
      </c>
      <c r="I6" s="15" t="inlineStr">
        <is>
          <t>n/a</t>
        </is>
      </c>
      <c r="J6" s="15" t="inlineStr">
        <is>
          <t>n/a</t>
        </is>
      </c>
      <c r="K6" s="15" t="inlineStr">
        <is>
          <t>n/a</t>
        </is>
      </c>
      <c r="L6" s="15" t="inlineStr">
        <is>
          <t>n/a</t>
        </is>
      </c>
      <c r="M6" s="15" t="inlineStr">
        <is>
          <t>n/a</t>
        </is>
      </c>
      <c r="N6" s="15" t="inlineStr">
        <is>
          <t>n/a</t>
        </is>
      </c>
      <c r="O6" s="15" t="inlineStr">
        <is>
          <t>n/a</t>
        </is>
      </c>
      <c r="P6" s="15" t="inlineStr">
        <is>
          <t>n/a</t>
        </is>
      </c>
      <c r="Q6" s="15" t="inlineStr">
        <is>
          <t>n/a</t>
        </is>
      </c>
      <c r="R6" s="15" t="inlineStr">
        <is>
          <t>n/a</t>
        </is>
      </c>
      <c r="S6" s="15" t="inlineStr">
        <is>
          <t>n/a</t>
        </is>
      </c>
      <c r="T6" s="15" t="inlineStr">
        <is>
          <t>n/a</t>
        </is>
      </c>
      <c r="U6" s="15" t="inlineStr">
        <is>
          <t>n/a</t>
        </is>
      </c>
      <c r="V6" s="15" t="inlineStr">
        <is>
          <t>n/a</t>
        </is>
      </c>
      <c r="W6" s="15" t="inlineStr">
        <is>
          <t>n/a</t>
        </is>
      </c>
      <c r="X6" s="15" t="inlineStr">
        <is>
          <t>n/a</t>
        </is>
      </c>
    </row>
    <row r="7">
      <c r="A7" s="12" t="inlineStr">
        <is>
          <t>存貨－成品</t>
        </is>
      </c>
      <c r="B7" s="12" t="inlineStr">
        <is>
          <t>Inventory, Finished Goods</t>
        </is>
      </c>
      <c r="C7" s="15" t="inlineStr">
        <is>
          <t>—</t>
        </is>
      </c>
      <c r="D7" s="15" t="inlineStr">
        <is>
          <t>—</t>
        </is>
      </c>
      <c r="E7" s="15" t="inlineStr">
        <is>
          <t>—</t>
        </is>
      </c>
      <c r="F7" s="15" t="inlineStr">
        <is>
          <t>—</t>
        </is>
      </c>
      <c r="G7" s="15" t="inlineStr">
        <is>
          <t>—</t>
        </is>
      </c>
      <c r="H7" s="15" t="inlineStr">
        <is>
          <t>—</t>
        </is>
      </c>
      <c r="I7" s="15" t="inlineStr">
        <is>
          <t>—</t>
        </is>
      </c>
      <c r="J7" s="15" t="inlineStr">
        <is>
          <t>—</t>
        </is>
      </c>
      <c r="K7" s="15" t="inlineStr">
        <is>
          <t>—</t>
        </is>
      </c>
      <c r="L7" s="15" t="inlineStr">
        <is>
          <t>—</t>
        </is>
      </c>
      <c r="M7" s="15" t="inlineStr">
        <is>
          <t>—</t>
        </is>
      </c>
      <c r="N7" s="15" t="inlineStr">
        <is>
          <t>—</t>
        </is>
      </c>
      <c r="O7" s="15" t="inlineStr">
        <is>
          <t>—</t>
        </is>
      </c>
      <c r="P7" s="15" t="inlineStr">
        <is>
          <t>—</t>
        </is>
      </c>
      <c r="Q7" s="15" t="inlineStr">
        <is>
          <t>—</t>
        </is>
      </c>
      <c r="R7" s="15" t="inlineStr">
        <is>
          <t>—</t>
        </is>
      </c>
      <c r="S7" s="15" t="inlineStr">
        <is>
          <t>—</t>
        </is>
      </c>
      <c r="T7" s="15" t="inlineStr">
        <is>
          <t>—</t>
        </is>
      </c>
      <c r="U7" s="15" t="inlineStr">
        <is>
          <t>—</t>
        </is>
      </c>
      <c r="V7" s="15" t="inlineStr">
        <is>
          <t>—</t>
        </is>
      </c>
      <c r="W7" s="15" t="inlineStr">
        <is>
          <t>—</t>
        </is>
      </c>
      <c r="X7" s="15" t="inlineStr">
        <is>
          <t>—</t>
        </is>
      </c>
    </row>
    <row r="8">
      <c r="A8" s="12" t="inlineStr">
        <is>
          <t>存貨－原料</t>
        </is>
      </c>
      <c r="B8" s="12" t="inlineStr">
        <is>
          <t>Inventory, Raw Materials</t>
        </is>
      </c>
      <c r="C8" s="15" t="inlineStr">
        <is>
          <t>—</t>
        </is>
      </c>
      <c r="D8" s="15" t="inlineStr">
        <is>
          <t>—</t>
        </is>
      </c>
      <c r="E8" s="15" t="inlineStr">
        <is>
          <t>—</t>
        </is>
      </c>
      <c r="F8" s="15" t="inlineStr">
        <is>
          <t>—</t>
        </is>
      </c>
      <c r="G8" s="15" t="inlineStr">
        <is>
          <t>—</t>
        </is>
      </c>
      <c r="H8" s="15" t="inlineStr">
        <is>
          <t>—</t>
        </is>
      </c>
      <c r="I8" s="15" t="inlineStr">
        <is>
          <t>—</t>
        </is>
      </c>
      <c r="J8" s="15" t="inlineStr">
        <is>
          <t>—</t>
        </is>
      </c>
      <c r="K8" s="15" t="inlineStr">
        <is>
          <t>—</t>
        </is>
      </c>
      <c r="L8" s="15" t="inlineStr">
        <is>
          <t>—</t>
        </is>
      </c>
      <c r="M8" s="15" t="inlineStr">
        <is>
          <t>—</t>
        </is>
      </c>
      <c r="N8" s="15" t="inlineStr">
        <is>
          <t>—</t>
        </is>
      </c>
      <c r="O8" s="15" t="inlineStr">
        <is>
          <t>—</t>
        </is>
      </c>
      <c r="P8" s="15" t="inlineStr">
        <is>
          <t>—</t>
        </is>
      </c>
      <c r="Q8" s="15" t="inlineStr">
        <is>
          <t>—</t>
        </is>
      </c>
      <c r="R8" s="15" t="inlineStr">
        <is>
          <t>—</t>
        </is>
      </c>
      <c r="S8" s="15" t="inlineStr">
        <is>
          <t>—</t>
        </is>
      </c>
      <c r="T8" s="15" t="inlineStr">
        <is>
          <t>—</t>
        </is>
      </c>
      <c r="U8" s="15" t="inlineStr">
        <is>
          <t>—</t>
        </is>
      </c>
      <c r="V8" s="15" t="inlineStr">
        <is>
          <t>—</t>
        </is>
      </c>
      <c r="W8" s="15" t="inlineStr">
        <is>
          <t>—</t>
        </is>
      </c>
      <c r="X8" s="15" t="inlineStr">
        <is>
          <t>—</t>
        </is>
      </c>
    </row>
    <row r="9">
      <c r="A9" s="12" t="inlineStr">
        <is>
          <t>存貨－在製品</t>
        </is>
      </c>
      <c r="B9" s="12" t="inlineStr">
        <is>
          <t>Inventory, Work in Process</t>
        </is>
      </c>
      <c r="C9" s="15" t="inlineStr">
        <is>
          <t>—</t>
        </is>
      </c>
      <c r="D9" s="15" t="inlineStr">
        <is>
          <t>—</t>
        </is>
      </c>
      <c r="E9" s="15" t="inlineStr">
        <is>
          <t>—</t>
        </is>
      </c>
      <c r="F9" s="15" t="inlineStr">
        <is>
          <t>—</t>
        </is>
      </c>
      <c r="G9" s="15" t="inlineStr">
        <is>
          <t>—</t>
        </is>
      </c>
      <c r="H9" s="15" t="inlineStr">
        <is>
          <t>—</t>
        </is>
      </c>
      <c r="I9" s="15" t="inlineStr">
        <is>
          <t>—</t>
        </is>
      </c>
      <c r="J9" s="15" t="inlineStr">
        <is>
          <t>—</t>
        </is>
      </c>
      <c r="K9" s="15" t="inlineStr">
        <is>
          <t>—</t>
        </is>
      </c>
      <c r="L9" s="15" t="inlineStr">
        <is>
          <t>—</t>
        </is>
      </c>
      <c r="M9" s="15" t="inlineStr">
        <is>
          <t>—</t>
        </is>
      </c>
      <c r="N9" s="15" t="inlineStr">
        <is>
          <t>—</t>
        </is>
      </c>
      <c r="O9" s="15" t="inlineStr">
        <is>
          <t>—</t>
        </is>
      </c>
      <c r="P9" s="15" t="inlineStr">
        <is>
          <t>—</t>
        </is>
      </c>
      <c r="Q9" s="15" t="inlineStr">
        <is>
          <t>—</t>
        </is>
      </c>
      <c r="R9" s="15" t="inlineStr">
        <is>
          <t>—</t>
        </is>
      </c>
      <c r="S9" s="15" t="inlineStr">
        <is>
          <t>—</t>
        </is>
      </c>
      <c r="T9" s="15" t="inlineStr">
        <is>
          <t>—</t>
        </is>
      </c>
      <c r="U9" s="15" t="inlineStr">
        <is>
          <t>—</t>
        </is>
      </c>
      <c r="V9" s="15" t="inlineStr">
        <is>
          <t>—</t>
        </is>
      </c>
      <c r="W9" s="15" t="inlineStr">
        <is>
          <t>—</t>
        </is>
      </c>
      <c r="X9" s="15" t="inlineStr">
        <is>
          <t>—</t>
        </is>
      </c>
    </row>
    <row r="10">
      <c r="A10" s="12" t="inlineStr">
        <is>
          <t>存貨－在製品與原料（合併揭露）</t>
        </is>
      </c>
      <c r="B10" s="12" t="inlineStr">
        <is>
          <t>Inventory, WIP and Raw Materials</t>
        </is>
      </c>
      <c r="C10" s="15" t="inlineStr">
        <is>
          <t>—</t>
        </is>
      </c>
      <c r="D10" s="15" t="inlineStr">
        <is>
          <t>—</t>
        </is>
      </c>
      <c r="E10" s="15" t="inlineStr">
        <is>
          <t>—</t>
        </is>
      </c>
      <c r="F10" s="15" t="inlineStr">
        <is>
          <t>—</t>
        </is>
      </c>
      <c r="G10" s="15" t="inlineStr">
        <is>
          <t>—</t>
        </is>
      </c>
      <c r="H10" s="15" t="inlineStr">
        <is>
          <t>—</t>
        </is>
      </c>
      <c r="I10" s="15" t="inlineStr">
        <is>
          <t>—</t>
        </is>
      </c>
      <c r="J10" s="15" t="inlineStr">
        <is>
          <t>—</t>
        </is>
      </c>
      <c r="K10" s="15" t="inlineStr">
        <is>
          <t>—</t>
        </is>
      </c>
      <c r="L10" s="15" t="inlineStr">
        <is>
          <t>—</t>
        </is>
      </c>
      <c r="M10" s="15" t="inlineStr">
        <is>
          <t>—</t>
        </is>
      </c>
      <c r="N10" s="15" t="inlineStr">
        <is>
          <t>—</t>
        </is>
      </c>
      <c r="O10" s="15" t="inlineStr">
        <is>
          <t>—</t>
        </is>
      </c>
      <c r="P10" s="15" t="inlineStr">
        <is>
          <t>—</t>
        </is>
      </c>
      <c r="Q10" s="15" t="inlineStr">
        <is>
          <t>—</t>
        </is>
      </c>
      <c r="R10" s="15" t="inlineStr">
        <is>
          <t>—</t>
        </is>
      </c>
      <c r="S10" s="15" t="inlineStr">
        <is>
          <t>—</t>
        </is>
      </c>
      <c r="T10" s="15" t="inlineStr">
        <is>
          <t>—</t>
        </is>
      </c>
      <c r="U10" s="15" t="inlineStr">
        <is>
          <t>—</t>
        </is>
      </c>
      <c r="V10" s="15" t="inlineStr">
        <is>
          <t>—</t>
        </is>
      </c>
      <c r="W10" s="15" t="inlineStr">
        <is>
          <t>—</t>
        </is>
      </c>
      <c r="X10" s="15" t="inlineStr">
        <is>
          <t>—</t>
        </is>
      </c>
    </row>
    <row r="11">
      <c r="A11" s="12" t="inlineStr">
        <is>
          <t>預付費用及其他流動資產</t>
        </is>
      </c>
      <c r="B11" s="12" t="inlineStr">
        <is>
          <t>Prepaid Expenses and Other Current Assets</t>
        </is>
      </c>
      <c r="C11" s="13" t="n">
        <v>61755000</v>
      </c>
      <c r="D11" s="13" t="n">
        <v>41648000</v>
      </c>
      <c r="E11" s="13" t="n">
        <v>112624000</v>
      </c>
      <c r="F11" s="13" t="n">
        <v>110872000</v>
      </c>
      <c r="G11" s="13" t="n">
        <v>115042000</v>
      </c>
      <c r="H11" s="13" t="n">
        <v>150885000</v>
      </c>
      <c r="I11" s="13" t="n">
        <v>114157000</v>
      </c>
      <c r="J11" s="13" t="n">
        <v>149556000</v>
      </c>
      <c r="K11" s="13" t="n">
        <v>85625000</v>
      </c>
      <c r="L11" s="13" t="n">
        <v>97906000</v>
      </c>
      <c r="M11" s="13" t="n">
        <v>95554000</v>
      </c>
      <c r="N11" s="13" t="n">
        <v>99655000</v>
      </c>
      <c r="O11" s="13" t="n">
        <v>81178000</v>
      </c>
      <c r="P11" s="13" t="n">
        <v>115712000</v>
      </c>
      <c r="Q11" s="13" t="n">
        <v>119193000</v>
      </c>
      <c r="R11" s="13" t="n">
        <v>129254000</v>
      </c>
      <c r="S11" s="13" t="n">
        <v>126705000</v>
      </c>
      <c r="T11" s="13" t="n">
        <v>142487000</v>
      </c>
      <c r="U11" s="13" t="n">
        <v>142429000</v>
      </c>
      <c r="V11" s="13" t="n">
        <v>139066000</v>
      </c>
      <c r="W11" s="13" t="n">
        <v>119703000</v>
      </c>
      <c r="X11" s="13" t="n">
        <v>205165000</v>
      </c>
    </row>
    <row r="12">
      <c r="A12" s="12" t="inlineStr">
        <is>
          <t>營業租賃負債（流動）</t>
        </is>
      </c>
      <c r="B12" s="12" t="inlineStr">
        <is>
          <t>Operating Lease Liability, Current</t>
        </is>
      </c>
      <c r="C12" s="13" t="n">
        <v>32110000</v>
      </c>
      <c r="D12" s="13" t="n">
        <v>33162000</v>
      </c>
      <c r="E12" s="13" t="n">
        <v>43581000</v>
      </c>
      <c r="F12" s="13" t="n">
        <v>39927000</v>
      </c>
      <c r="G12" s="13" t="n">
        <v>40045000</v>
      </c>
      <c r="H12" s="13" t="n">
        <v>40909000</v>
      </c>
      <c r="I12" s="13" t="n">
        <v>40233000</v>
      </c>
      <c r="J12" s="13" t="n">
        <v>45099000</v>
      </c>
      <c r="K12" s="13" t="n">
        <v>53066000</v>
      </c>
      <c r="L12" s="13" t="n">
        <v>51855000</v>
      </c>
      <c r="M12" s="13" t="n">
        <v>52204000</v>
      </c>
      <c r="N12" s="13" t="n">
        <v>54176000</v>
      </c>
      <c r="O12" s="13" t="n">
        <v>54056000</v>
      </c>
      <c r="P12" s="13" t="n">
        <v>44125000</v>
      </c>
      <c r="Q12" s="13" t="n">
        <v>47637000</v>
      </c>
      <c r="R12" s="13" t="n">
        <v>43993000</v>
      </c>
      <c r="S12" s="13" t="n">
        <v>44419000</v>
      </c>
      <c r="T12" s="13" t="n">
        <v>45465000</v>
      </c>
      <c r="U12" s="13" t="n">
        <v>46271000</v>
      </c>
      <c r="V12" s="13" t="n">
        <v>45864000</v>
      </c>
      <c r="W12" s="14" t="n">
        <v>45864000</v>
      </c>
      <c r="X12" s="14" t="n">
        <v>45864000</v>
      </c>
    </row>
    <row r="13">
      <c r="A13" s="12" t="inlineStr">
        <is>
          <t>遞延所得稅資產</t>
        </is>
      </c>
      <c r="B13" s="12" t="inlineStr">
        <is>
          <t>Deferred Tax Assets, Net</t>
        </is>
      </c>
      <c r="C13" s="15" t="inlineStr">
        <is>
          <t>n/a</t>
        </is>
      </c>
      <c r="D13" s="15" t="inlineStr">
        <is>
          <t>n/a</t>
        </is>
      </c>
      <c r="E13" s="15" t="inlineStr">
        <is>
          <t>n/a</t>
        </is>
      </c>
      <c r="F13" s="13" t="n">
        <v>-1580000</v>
      </c>
      <c r="G13" s="15" t="inlineStr">
        <is>
          <t>n/a</t>
        </is>
      </c>
      <c r="H13" s="15" t="inlineStr">
        <is>
          <t>n/a</t>
        </is>
      </c>
      <c r="I13" s="15" t="inlineStr">
        <is>
          <t>n/a</t>
        </is>
      </c>
      <c r="J13" s="15" t="inlineStr">
        <is>
          <t>n/a</t>
        </is>
      </c>
      <c r="K13" s="15" t="inlineStr">
        <is>
          <t>n/a</t>
        </is>
      </c>
      <c r="L13" s="15" t="inlineStr">
        <is>
          <t>n/a</t>
        </is>
      </c>
      <c r="M13" s="15" t="inlineStr">
        <is>
          <t>n/a</t>
        </is>
      </c>
      <c r="N13" s="15" t="inlineStr">
        <is>
          <t>n/a</t>
        </is>
      </c>
      <c r="O13" s="15" t="inlineStr">
        <is>
          <t>n/a</t>
        </is>
      </c>
      <c r="P13" s="15" t="inlineStr">
        <is>
          <t>n/a</t>
        </is>
      </c>
      <c r="Q13" s="15" t="inlineStr">
        <is>
          <t>n/a</t>
        </is>
      </c>
      <c r="R13" s="15" t="inlineStr">
        <is>
          <t>n/a</t>
        </is>
      </c>
      <c r="S13" s="15" t="inlineStr">
        <is>
          <t>n/a</t>
        </is>
      </c>
      <c r="T13" s="15" t="inlineStr">
        <is>
          <t>n/a</t>
        </is>
      </c>
      <c r="U13" s="15" t="inlineStr">
        <is>
          <t>n/a</t>
        </is>
      </c>
      <c r="V13" s="15" t="inlineStr">
        <is>
          <t>n/a</t>
        </is>
      </c>
      <c r="W13" s="15" t="inlineStr">
        <is>
          <t>n/a</t>
        </is>
      </c>
      <c r="X13" s="15" t="inlineStr">
        <is>
          <t>n/a</t>
        </is>
      </c>
    </row>
    <row r="14">
      <c r="A14" s="12" t="inlineStr">
        <is>
          <t>遞延所得稅負債</t>
        </is>
      </c>
      <c r="B14" s="12" t="inlineStr">
        <is>
          <t>Deferred Tax Liabilities, Net</t>
        </is>
      </c>
      <c r="C14" s="15" t="inlineStr">
        <is>
          <t>未揭露</t>
        </is>
      </c>
      <c r="D14" s="15" t="inlineStr">
        <is>
          <t>未揭露</t>
        </is>
      </c>
      <c r="E14" s="15" t="inlineStr">
        <is>
          <t>未揭露</t>
        </is>
      </c>
      <c r="F14" s="13" t="n">
        <v>1580000</v>
      </c>
      <c r="G14" s="14" t="n">
        <v>1580000</v>
      </c>
      <c r="H14" s="14" t="n">
        <v>1580000</v>
      </c>
      <c r="I14" s="14" t="n">
        <v>1580000</v>
      </c>
      <c r="J14" s="13" t="n">
        <v>11965000</v>
      </c>
      <c r="K14" s="14" t="n">
        <v>11965000</v>
      </c>
      <c r="L14" s="14" t="n">
        <v>11965000</v>
      </c>
      <c r="M14" s="14" t="n">
        <v>11965000</v>
      </c>
      <c r="N14" s="13" t="n">
        <v>8063000</v>
      </c>
      <c r="O14" s="14" t="n">
        <v>8063000</v>
      </c>
      <c r="P14" s="14" t="n">
        <v>8063000</v>
      </c>
      <c r="Q14" s="14" t="n">
        <v>8063000</v>
      </c>
      <c r="R14" s="13" t="n">
        <v>7524000</v>
      </c>
      <c r="S14" s="14" t="n">
        <v>7524000</v>
      </c>
      <c r="T14" s="14" t="n">
        <v>7524000</v>
      </c>
      <c r="U14" s="14" t="n">
        <v>7524000</v>
      </c>
      <c r="V14" s="13" t="n">
        <v>3707000</v>
      </c>
      <c r="W14" s="14" t="n">
        <v>3707000</v>
      </c>
      <c r="X14" s="14" t="n">
        <v>3707000</v>
      </c>
    </row>
    <row r="15">
      <c r="A15" s="12" t="inlineStr">
        <is>
          <t>流動資產合計</t>
        </is>
      </c>
      <c r="B15" s="12" t="inlineStr">
        <is>
          <t>Total Current Assets</t>
        </is>
      </c>
      <c r="C15" s="13" t="n">
        <v>2589698000</v>
      </c>
      <c r="D15" s="13" t="n">
        <v>2662552000</v>
      </c>
      <c r="E15" s="13" t="n">
        <v>2811490000</v>
      </c>
      <c r="F15" s="13" t="n">
        <v>2863250000</v>
      </c>
      <c r="G15" s="13" t="n">
        <v>2927374000</v>
      </c>
      <c r="H15" s="13" t="n">
        <v>2902439000</v>
      </c>
      <c r="I15" s="13" t="n">
        <v>2946610000</v>
      </c>
      <c r="J15" s="13" t="n">
        <v>3041577000</v>
      </c>
      <c r="K15" s="13" t="n">
        <v>3256147000</v>
      </c>
      <c r="L15" s="13" t="n">
        <v>3576914000</v>
      </c>
      <c r="M15" s="13" t="n">
        <v>3809397000</v>
      </c>
      <c r="N15" s="13" t="n">
        <v>4138618000</v>
      </c>
      <c r="O15" s="13" t="n">
        <v>4436064000</v>
      </c>
      <c r="P15" s="13" t="n">
        <v>4773510000</v>
      </c>
      <c r="Q15" s="13" t="n">
        <v>5351962000</v>
      </c>
      <c r="R15" s="13" t="n">
        <v>5934289000</v>
      </c>
      <c r="S15" s="13" t="n">
        <v>6282599000</v>
      </c>
      <c r="T15" s="13" t="n">
        <v>6890393000</v>
      </c>
      <c r="U15" s="13" t="n">
        <v>7586156000</v>
      </c>
      <c r="V15" s="13" t="n">
        <v>8358174000</v>
      </c>
      <c r="W15" s="13" t="n">
        <v>9551704000</v>
      </c>
      <c r="X15" s="13" t="n">
        <v>11099513000</v>
      </c>
    </row>
    <row r="16">
      <c r="A16" s="12" t="inlineStr">
        <is>
          <t>不動產、廠房及設備淨額</t>
        </is>
      </c>
      <c r="B16" s="12" t="inlineStr">
        <is>
          <t>PP&amp;E, Net</t>
        </is>
      </c>
      <c r="C16" s="13" t="n">
        <v>27378000</v>
      </c>
      <c r="D16" s="13" t="n">
        <v>24824000</v>
      </c>
      <c r="E16" s="13" t="n">
        <v>28778000</v>
      </c>
      <c r="F16" s="13" t="n">
        <v>31304000</v>
      </c>
      <c r="G16" s="13" t="n">
        <v>41866000</v>
      </c>
      <c r="H16" s="13" t="n">
        <v>47644000</v>
      </c>
      <c r="I16" s="13" t="n">
        <v>57822000</v>
      </c>
      <c r="J16" s="13" t="n">
        <v>69170000</v>
      </c>
      <c r="K16" s="13" t="n">
        <v>63115000</v>
      </c>
      <c r="L16" s="13" t="n">
        <v>54097000</v>
      </c>
      <c r="M16" s="13" t="n">
        <v>50133000</v>
      </c>
      <c r="N16" s="13" t="n">
        <v>47758000</v>
      </c>
      <c r="O16" s="13" t="n">
        <v>46906000</v>
      </c>
      <c r="P16" s="13" t="n">
        <v>43483000</v>
      </c>
      <c r="Q16" s="13" t="n">
        <v>40345000</v>
      </c>
      <c r="R16" s="13" t="n">
        <v>39638000</v>
      </c>
      <c r="S16" s="13" t="n">
        <v>39669000</v>
      </c>
      <c r="T16" s="13" t="n">
        <v>43523000</v>
      </c>
      <c r="U16" s="13" t="n">
        <v>45706000</v>
      </c>
      <c r="V16" s="13" t="n">
        <v>51960000</v>
      </c>
      <c r="W16" s="13" t="n">
        <v>55726000</v>
      </c>
      <c r="X16" s="13" t="n">
        <v>61403000</v>
      </c>
    </row>
    <row r="17">
      <c r="A17" s="12" t="inlineStr">
        <is>
          <t>使用權資產</t>
        </is>
      </c>
      <c r="B17" s="12" t="inlineStr">
        <is>
          <t>Operating Lease ROU Asset</t>
        </is>
      </c>
      <c r="C17" s="13" t="n">
        <v>213331000</v>
      </c>
      <c r="D17" s="13" t="n">
        <v>209243000</v>
      </c>
      <c r="E17" s="13" t="n">
        <v>220846000</v>
      </c>
      <c r="F17" s="13" t="n">
        <v>216898000</v>
      </c>
      <c r="G17" s="13" t="n">
        <v>224888000</v>
      </c>
      <c r="H17" s="13" t="n">
        <v>211410000</v>
      </c>
      <c r="I17" s="13" t="n">
        <v>199359000</v>
      </c>
      <c r="J17" s="13" t="n">
        <v>200240000</v>
      </c>
      <c r="K17" s="13" t="n">
        <v>210019000</v>
      </c>
      <c r="L17" s="13" t="n">
        <v>199661000</v>
      </c>
      <c r="M17" s="13" t="n">
        <v>190191000</v>
      </c>
      <c r="N17" s="13" t="n">
        <v>182863000</v>
      </c>
      <c r="O17" s="13" t="n">
        <v>173707000</v>
      </c>
      <c r="P17" s="13" t="n">
        <v>213453000</v>
      </c>
      <c r="Q17" s="13" t="n">
        <v>211570000</v>
      </c>
      <c r="R17" s="13" t="n">
        <v>200740000</v>
      </c>
      <c r="S17" s="13" t="n">
        <v>209348000</v>
      </c>
      <c r="T17" s="13" t="n">
        <v>203474000</v>
      </c>
      <c r="U17" s="13" t="n">
        <v>204315000</v>
      </c>
      <c r="V17" s="13" t="n">
        <v>200105000</v>
      </c>
      <c r="W17" s="13" t="n">
        <v>228980000</v>
      </c>
      <c r="X17" s="13" t="n">
        <v>230268000</v>
      </c>
    </row>
    <row r="18">
      <c r="A18" s="12" t="inlineStr">
        <is>
          <t>商譽</t>
        </is>
      </c>
      <c r="B18" s="12" t="inlineStr">
        <is>
          <t>Goodwill</t>
        </is>
      </c>
      <c r="C18" s="15" t="inlineStr">
        <is>
          <t>未揭露</t>
        </is>
      </c>
      <c r="D18" s="15" t="inlineStr">
        <is>
          <t>未揭露</t>
        </is>
      </c>
      <c r="E18" s="15" t="inlineStr">
        <is>
          <t>未揭露</t>
        </is>
      </c>
      <c r="F18" s="13" t="n">
        <v>1869000</v>
      </c>
      <c r="G18" s="14" t="n">
        <v>1869000</v>
      </c>
      <c r="H18" s="14" t="n">
        <v>1869000</v>
      </c>
      <c r="I18" s="14" t="n">
        <v>1869000</v>
      </c>
      <c r="J18" s="13" t="n">
        <v>37938000</v>
      </c>
      <c r="K18" s="14" t="n">
        <v>37938000</v>
      </c>
      <c r="L18" s="14" t="n">
        <v>37938000</v>
      </c>
      <c r="M18" s="14" t="n">
        <v>37938000</v>
      </c>
      <c r="N18" s="15" t="inlineStr">
        <is>
          <t>未揭露</t>
        </is>
      </c>
      <c r="O18" s="15" t="inlineStr">
        <is>
          <t>未揭露</t>
        </is>
      </c>
      <c r="P18" s="15" t="inlineStr">
        <is>
          <t>未揭露</t>
        </is>
      </c>
      <c r="Q18" s="15" t="inlineStr">
        <is>
          <t>未揭露</t>
        </is>
      </c>
      <c r="R18" s="15" t="inlineStr">
        <is>
          <t>未揭露</t>
        </is>
      </c>
      <c r="S18" s="15" t="inlineStr">
        <is>
          <t>未揭露</t>
        </is>
      </c>
      <c r="T18" s="15" t="inlineStr">
        <is>
          <t>未揭露</t>
        </is>
      </c>
      <c r="U18" s="15" t="inlineStr">
        <is>
          <t>未揭露</t>
        </is>
      </c>
      <c r="V18" s="15" t="inlineStr">
        <is>
          <t>未揭露</t>
        </is>
      </c>
      <c r="W18" s="15" t="inlineStr">
        <is>
          <t>未揭露</t>
        </is>
      </c>
      <c r="X18" s="15" t="inlineStr">
        <is>
          <t>未揭露</t>
        </is>
      </c>
    </row>
    <row r="19">
      <c r="A19" s="12" t="inlineStr">
        <is>
          <t>無形資產（不含商譽）</t>
        </is>
      </c>
      <c r="B19" s="12" t="inlineStr">
        <is>
          <t>Intangible Assets ex-Goodwill</t>
        </is>
      </c>
      <c r="C19" s="15" t="inlineStr">
        <is>
          <t>未揭露</t>
        </is>
      </c>
      <c r="D19" s="15" t="inlineStr">
        <is>
          <t>未揭露</t>
        </is>
      </c>
      <c r="E19" s="15" t="inlineStr">
        <is>
          <t>未揭露</t>
        </is>
      </c>
      <c r="F19" s="13" t="n">
        <v>3836000</v>
      </c>
      <c r="G19" s="14" t="n">
        <v>3836000</v>
      </c>
      <c r="H19" s="14" t="n">
        <v>3836000</v>
      </c>
      <c r="I19" s="14" t="n">
        <v>3836000</v>
      </c>
      <c r="J19" s="13" t="n">
        <v>35539000</v>
      </c>
      <c r="K19" s="13" t="n">
        <v>33130000</v>
      </c>
      <c r="L19" s="13" t="n">
        <v>30721000</v>
      </c>
      <c r="M19" s="13" t="n">
        <v>28312000</v>
      </c>
      <c r="N19" s="13" t="n">
        <v>25902000</v>
      </c>
      <c r="O19" s="13" t="n">
        <v>23493000</v>
      </c>
      <c r="P19" s="13" t="n">
        <v>21474000</v>
      </c>
      <c r="Q19" s="13" t="n">
        <v>19487000</v>
      </c>
      <c r="R19" s="13" t="n">
        <v>18058000</v>
      </c>
      <c r="S19" s="13" t="n">
        <v>16909000</v>
      </c>
      <c r="T19" s="13" t="n">
        <v>15760000</v>
      </c>
      <c r="U19" s="13" t="n">
        <v>14611000</v>
      </c>
      <c r="V19" s="14" t="n">
        <v>14611000</v>
      </c>
      <c r="W19" s="14" t="n">
        <v>14611000</v>
      </c>
      <c r="X19" s="14" t="n">
        <v>14611000</v>
      </c>
    </row>
    <row r="20">
      <c r="A20" s="12" t="inlineStr">
        <is>
          <t>資產總計</t>
        </is>
      </c>
      <c r="B20" s="12" t="inlineStr">
        <is>
          <t>Total Assets</t>
        </is>
      </c>
      <c r="C20" s="13" t="n">
        <v>3014185000</v>
      </c>
      <c r="D20" s="13" t="n">
        <v>3075668000</v>
      </c>
      <c r="E20" s="13" t="n">
        <v>3224327000</v>
      </c>
      <c r="F20" s="13" t="n">
        <v>3247450000</v>
      </c>
      <c r="G20" s="13" t="n">
        <v>3319179000</v>
      </c>
      <c r="H20" s="13" t="n">
        <v>3282338000</v>
      </c>
      <c r="I20" s="13" t="n">
        <v>3318835000</v>
      </c>
      <c r="J20" s="13" t="n">
        <v>3461239000</v>
      </c>
      <c r="K20" s="13" t="n">
        <v>3683138000</v>
      </c>
      <c r="L20" s="13" t="n">
        <v>3980264000</v>
      </c>
      <c r="M20" s="13" t="n">
        <v>4193417000</v>
      </c>
      <c r="N20" s="13" t="n">
        <v>4522425000</v>
      </c>
      <c r="O20" s="13" t="n">
        <v>4807079000</v>
      </c>
      <c r="P20" s="13" t="n">
        <v>5191880000</v>
      </c>
      <c r="Q20" s="13" t="n">
        <v>5768097000</v>
      </c>
      <c r="R20" s="13" t="n">
        <v>6340884000</v>
      </c>
      <c r="S20" s="13" t="n">
        <v>6736917000</v>
      </c>
      <c r="T20" s="13" t="n">
        <v>7365688000</v>
      </c>
      <c r="U20" s="13" t="n">
        <v>8113960000</v>
      </c>
      <c r="V20" s="13" t="n">
        <v>8900392000</v>
      </c>
      <c r="W20" s="13" t="n">
        <v>10199183000</v>
      </c>
      <c r="X20" s="13" t="n">
        <v>11678564000</v>
      </c>
    </row>
    <row r="21">
      <c r="A21" s="12" t="inlineStr">
        <is>
          <t>應付帳款</t>
        </is>
      </c>
      <c r="B21" s="12" t="inlineStr">
        <is>
          <t>Accounts Payable</t>
        </is>
      </c>
      <c r="C21" s="13" t="n">
        <v>17234000</v>
      </c>
      <c r="D21" s="13" t="n">
        <v>30914000</v>
      </c>
      <c r="E21" s="13" t="n">
        <v>17654000</v>
      </c>
      <c r="F21" s="13" t="n">
        <v>74907000</v>
      </c>
      <c r="G21" s="13" t="n">
        <v>27454000</v>
      </c>
      <c r="H21" s="13" t="n">
        <v>56798000</v>
      </c>
      <c r="I21" s="13" t="n">
        <v>59507000</v>
      </c>
      <c r="J21" s="13" t="n">
        <v>44788000</v>
      </c>
      <c r="K21" s="13" t="n">
        <v>4530000</v>
      </c>
      <c r="L21" s="13" t="n">
        <v>4613000</v>
      </c>
      <c r="M21" s="13" t="n">
        <v>9475000</v>
      </c>
      <c r="N21" s="13" t="n">
        <v>12122000</v>
      </c>
      <c r="O21" s="13" t="n">
        <v>35634000</v>
      </c>
      <c r="P21" s="13" t="n">
        <v>67345000</v>
      </c>
      <c r="Q21" s="13" t="n">
        <v>27021000</v>
      </c>
      <c r="R21" s="13" t="n">
        <v>103000</v>
      </c>
      <c r="S21" s="13" t="n">
        <v>2330000</v>
      </c>
      <c r="T21" s="13" t="n">
        <v>10774000</v>
      </c>
      <c r="U21" s="13" t="n">
        <v>67503000</v>
      </c>
      <c r="V21" s="13" t="n">
        <v>8064000</v>
      </c>
      <c r="W21" s="13" t="n">
        <v>69319000</v>
      </c>
      <c r="X21" s="13" t="n">
        <v>3102000</v>
      </c>
    </row>
    <row r="22">
      <c r="A22" s="12" t="inlineStr">
        <is>
          <t>合約負債（遞延收入）</t>
        </is>
      </c>
      <c r="B22" s="12" t="inlineStr">
        <is>
          <t>Deferred Revenue</t>
        </is>
      </c>
      <c r="C22" s="13" t="n">
        <v>552400000</v>
      </c>
      <c r="D22" s="13" t="n">
        <v>555500000</v>
      </c>
      <c r="E22" s="13" t="n">
        <v>510300000</v>
      </c>
      <c r="F22" s="13" t="n">
        <v>463300000</v>
      </c>
      <c r="G22" s="13" t="n">
        <v>506900000</v>
      </c>
      <c r="H22" s="13" t="n">
        <v>430000000</v>
      </c>
      <c r="I22" s="13" t="n">
        <v>460800000</v>
      </c>
      <c r="J22" s="13" t="n">
        <v>339200000</v>
      </c>
      <c r="K22" s="13" t="n">
        <v>427900000</v>
      </c>
      <c r="L22" s="13" t="n">
        <v>497800000</v>
      </c>
      <c r="M22" s="13" t="n">
        <v>489600000</v>
      </c>
      <c r="N22" s="13" t="n">
        <v>486300000</v>
      </c>
      <c r="O22" s="13" t="n">
        <v>477200000</v>
      </c>
      <c r="P22" s="13" t="n">
        <v>517100000</v>
      </c>
      <c r="Q22" s="13" t="n">
        <v>615100000</v>
      </c>
      <c r="R22" s="13" t="n">
        <v>566400000</v>
      </c>
      <c r="S22" s="13" t="n">
        <v>587500000</v>
      </c>
      <c r="T22" s="13" t="n">
        <v>685900000</v>
      </c>
      <c r="U22" s="13" t="n">
        <v>730400000</v>
      </c>
      <c r="V22" s="13" t="n">
        <v>800000000</v>
      </c>
      <c r="W22" s="13" t="n">
        <v>929000000</v>
      </c>
      <c r="X22" s="13" t="n">
        <v>1100000000</v>
      </c>
    </row>
    <row r="23">
      <c r="A23" s="12" t="inlineStr">
        <is>
          <t>短期借款及一年內到期長期負債</t>
        </is>
      </c>
      <c r="B23" s="12" t="inlineStr">
        <is>
          <t>Short-Term Debt</t>
        </is>
      </c>
      <c r="C23" s="14" t="n">
        <v>0</v>
      </c>
      <c r="D23" s="14" t="n">
        <v>0</v>
      </c>
      <c r="E23" s="14" t="n">
        <v>0</v>
      </c>
      <c r="F23" s="14" t="n">
        <v>0</v>
      </c>
      <c r="G23" s="14" t="n">
        <v>0</v>
      </c>
      <c r="H23" s="14" t="n">
        <v>0</v>
      </c>
      <c r="I23" s="14" t="n">
        <v>0</v>
      </c>
      <c r="J23" s="14" t="n">
        <v>0</v>
      </c>
      <c r="K23" s="14" t="n">
        <v>0</v>
      </c>
      <c r="L23" s="14" t="n">
        <v>0</v>
      </c>
      <c r="M23" s="14" t="n">
        <v>0</v>
      </c>
      <c r="N23" s="14" t="n">
        <v>0</v>
      </c>
      <c r="O23" s="14" t="n">
        <v>0</v>
      </c>
      <c r="P23" s="14" t="n">
        <v>0</v>
      </c>
      <c r="Q23" s="14" t="n">
        <v>0</v>
      </c>
      <c r="R23" s="14" t="n">
        <v>0</v>
      </c>
      <c r="S23" s="14" t="n">
        <v>0</v>
      </c>
      <c r="T23" s="14" t="n">
        <v>0</v>
      </c>
      <c r="U23" s="14" t="n">
        <v>0</v>
      </c>
      <c r="V23" s="14" t="n">
        <v>0</v>
      </c>
      <c r="W23" s="14" t="n">
        <v>0</v>
      </c>
      <c r="X23" s="14" t="n">
        <v>0</v>
      </c>
    </row>
    <row r="24">
      <c r="A24" s="12" t="inlineStr">
        <is>
          <t>速動資產</t>
        </is>
      </c>
      <c r="B24" s="12" t="inlineStr">
        <is>
          <t>Quick Assets</t>
        </is>
      </c>
      <c r="C24" s="14" t="n">
        <v>2527943000</v>
      </c>
      <c r="D24" s="14" t="n">
        <v>2620904000</v>
      </c>
      <c r="E24" s="14" t="n">
        <v>2698866000</v>
      </c>
      <c r="F24" s="14" t="n">
        <v>2752378000</v>
      </c>
      <c r="G24" s="14" t="n">
        <v>2812332000</v>
      </c>
      <c r="H24" s="14" t="n">
        <v>2751554000</v>
      </c>
      <c r="I24" s="14" t="n">
        <v>2832453000</v>
      </c>
      <c r="J24" s="14" t="n">
        <v>2892021000</v>
      </c>
      <c r="K24" s="14" t="n">
        <v>3170522000</v>
      </c>
      <c r="L24" s="14" t="n">
        <v>3479008000</v>
      </c>
      <c r="M24" s="14" t="n">
        <v>3713843000</v>
      </c>
      <c r="N24" s="14" t="n">
        <v>4038963000</v>
      </c>
      <c r="O24" s="14" t="n">
        <v>4354886000</v>
      </c>
      <c r="P24" s="14" t="n">
        <v>4657798000</v>
      </c>
      <c r="Q24" s="14" t="n">
        <v>5232769000</v>
      </c>
      <c r="R24" s="14" t="n">
        <v>5805035000</v>
      </c>
      <c r="S24" s="14" t="n">
        <v>6155894000</v>
      </c>
      <c r="T24" s="14" t="n">
        <v>6747906000</v>
      </c>
      <c r="U24" s="14" t="n">
        <v>7443727000</v>
      </c>
      <c r="V24" s="14" t="n">
        <v>8219108000</v>
      </c>
      <c r="W24" s="14" t="n">
        <v>9432001000</v>
      </c>
      <c r="X24" s="14" t="n">
        <v>10894348000</v>
      </c>
    </row>
    <row r="25">
      <c r="A25" s="12" t="inlineStr">
        <is>
          <t>流動負債合計</t>
        </is>
      </c>
      <c r="B25" s="12" t="inlineStr">
        <is>
          <t>Total Current Liabilities</t>
        </is>
      </c>
      <c r="C25" s="13" t="n">
        <v>667626000</v>
      </c>
      <c r="D25" s="13" t="n">
        <v>682586000</v>
      </c>
      <c r="E25" s="13" t="n">
        <v>681509000</v>
      </c>
      <c r="F25" s="13" t="n">
        <v>660061000</v>
      </c>
      <c r="G25" s="13" t="n">
        <v>669104000</v>
      </c>
      <c r="H25" s="13" t="n">
        <v>665742000</v>
      </c>
      <c r="I25" s="13" t="n">
        <v>688350000</v>
      </c>
      <c r="J25" s="13" t="n">
        <v>587941000</v>
      </c>
      <c r="K25" s="13" t="n">
        <v>601413000</v>
      </c>
      <c r="L25" s="13" t="n">
        <v>685384000</v>
      </c>
      <c r="M25" s="13" t="n">
        <v>688925000</v>
      </c>
      <c r="N25" s="13" t="n">
        <v>746018000</v>
      </c>
      <c r="O25" s="13" t="n">
        <v>750553000</v>
      </c>
      <c r="P25" s="13" t="n">
        <v>806919000</v>
      </c>
      <c r="Q25" s="13" t="n">
        <v>943456000</v>
      </c>
      <c r="R25" s="13" t="n">
        <v>996018000</v>
      </c>
      <c r="S25" s="13" t="n">
        <v>967443000</v>
      </c>
      <c r="T25" s="13" t="n">
        <v>1089640000</v>
      </c>
      <c r="U25" s="13" t="n">
        <v>1180403000</v>
      </c>
      <c r="V25" s="13" t="n">
        <v>1175581000</v>
      </c>
      <c r="W25" s="13" t="n">
        <v>1382949000</v>
      </c>
      <c r="X25" s="13" t="n">
        <v>1535582000</v>
      </c>
    </row>
    <row r="26">
      <c r="A26" s="12" t="inlineStr">
        <is>
          <t>長期負債</t>
        </is>
      </c>
      <c r="B26" s="12" t="inlineStr">
        <is>
          <t>Long-Term Debt</t>
        </is>
      </c>
      <c r="C26" s="13" t="n">
        <v>198185000</v>
      </c>
      <c r="D26" s="14" t="n">
        <v>198185000</v>
      </c>
      <c r="E26" s="14" t="n">
        <v>198185000</v>
      </c>
      <c r="F26" s="13" t="n">
        <v>0</v>
      </c>
      <c r="G26" s="14" t="n">
        <v>0</v>
      </c>
      <c r="H26" s="14" t="n">
        <v>0</v>
      </c>
      <c r="I26" s="14" t="n">
        <v>0</v>
      </c>
      <c r="J26" s="14" t="n">
        <v>0</v>
      </c>
      <c r="K26" s="14" t="n">
        <v>0</v>
      </c>
      <c r="L26" s="14" t="n">
        <v>0</v>
      </c>
      <c r="M26" s="14" t="n">
        <v>0</v>
      </c>
      <c r="N26" s="14" t="n">
        <v>0</v>
      </c>
      <c r="O26" s="14" t="n">
        <v>0</v>
      </c>
      <c r="P26" s="14" t="n">
        <v>0</v>
      </c>
      <c r="Q26" s="14" t="n">
        <v>0</v>
      </c>
      <c r="R26" s="14" t="n">
        <v>0</v>
      </c>
      <c r="S26" s="14" t="n">
        <v>0</v>
      </c>
      <c r="T26" s="14" t="n">
        <v>0</v>
      </c>
      <c r="U26" s="14" t="n">
        <v>0</v>
      </c>
      <c r="V26" s="14" t="n">
        <v>0</v>
      </c>
      <c r="W26" s="14" t="n">
        <v>0</v>
      </c>
      <c r="X26" s="14" t="n">
        <v>0</v>
      </c>
    </row>
    <row r="27">
      <c r="A27" s="12" t="inlineStr">
        <is>
          <t>有息負債合計</t>
        </is>
      </c>
      <c r="B27" s="12" t="inlineStr">
        <is>
          <t>Total Debt</t>
        </is>
      </c>
      <c r="C27" s="14" t="n">
        <v>420614000</v>
      </c>
      <c r="D27" s="14" t="n">
        <v>414815000</v>
      </c>
      <c r="E27" s="14" t="n">
        <v>417831000</v>
      </c>
      <c r="F27" s="14" t="n">
        <v>220146000</v>
      </c>
      <c r="G27" s="14" t="n">
        <v>227617000</v>
      </c>
      <c r="H27" s="14" t="n">
        <v>216059000</v>
      </c>
      <c r="I27" s="14" t="n">
        <v>204903000</v>
      </c>
      <c r="J27" s="14" t="n">
        <v>204305000</v>
      </c>
      <c r="K27" s="14" t="n">
        <v>206422000</v>
      </c>
      <c r="L27" s="14" t="n">
        <v>194134000</v>
      </c>
      <c r="M27" s="14" t="n">
        <v>184067000</v>
      </c>
      <c r="N27" s="14" t="n">
        <v>175216000</v>
      </c>
      <c r="O27" s="14" t="n">
        <v>163013000</v>
      </c>
      <c r="P27" s="14" t="n">
        <v>214334000</v>
      </c>
      <c r="Q27" s="14" t="n">
        <v>207278000</v>
      </c>
      <c r="R27" s="14" t="n">
        <v>195226000</v>
      </c>
      <c r="S27" s="14" t="n">
        <v>200177000</v>
      </c>
      <c r="T27" s="14" t="n">
        <v>192347000</v>
      </c>
      <c r="U27" s="14" t="n">
        <v>189165000</v>
      </c>
      <c r="V27" s="14" t="n">
        <v>183474000</v>
      </c>
      <c r="W27" s="14" t="n">
        <v>211977000</v>
      </c>
      <c r="X27" s="14" t="n">
        <v>211400000</v>
      </c>
    </row>
    <row r="28">
      <c r="A28" s="12" t="inlineStr">
        <is>
          <t>投入資本</t>
        </is>
      </c>
      <c r="B28" s="12" t="inlineStr">
        <is>
          <t>Invested Capital</t>
        </is>
      </c>
      <c r="C28" s="14" t="n">
        <v>7122000</v>
      </c>
      <c r="D28" s="14" t="n">
        <v>51926000</v>
      </c>
      <c r="E28" s="14" t="n">
        <v>59673000</v>
      </c>
      <c r="F28" s="14" t="n">
        <v>62562000</v>
      </c>
      <c r="G28" s="14" t="n">
        <v>128101000</v>
      </c>
      <c r="H28" s="14" t="n">
        <v>158993000</v>
      </c>
      <c r="I28" s="14" t="n">
        <v>161853000</v>
      </c>
      <c r="J28" s="14" t="n">
        <v>239623000</v>
      </c>
      <c r="K28" s="14" t="n">
        <v>177190000</v>
      </c>
      <c r="L28" s="14" t="n">
        <v>191628000</v>
      </c>
      <c r="M28" s="14" t="n">
        <v>220918000</v>
      </c>
      <c r="N28" s="14" t="n">
        <v>102228000</v>
      </c>
      <c r="O28" s="14" t="n">
        <v>188626000</v>
      </c>
      <c r="P28" s="14" t="n">
        <v>386502000</v>
      </c>
      <c r="Q28" s="14" t="n">
        <v>259982000</v>
      </c>
      <c r="R28" s="14" t="n">
        <v>114879000</v>
      </c>
      <c r="S28" s="14" t="n">
        <v>338785000</v>
      </c>
      <c r="T28" s="14" t="n">
        <v>275626000</v>
      </c>
      <c r="U28" s="14" t="n">
        <v>495740000</v>
      </c>
      <c r="V28" s="14" t="n">
        <v>547768000</v>
      </c>
      <c r="W28" s="14" t="n">
        <v>789821000</v>
      </c>
      <c r="X28" s="14" t="n">
        <v>733883000</v>
      </c>
    </row>
    <row r="29">
      <c r="A29" s="12" t="inlineStr">
        <is>
          <t>長期租賃負債</t>
        </is>
      </c>
      <c r="B29" s="12" t="inlineStr">
        <is>
          <t>Operating Lease Liability, Noncurrent</t>
        </is>
      </c>
      <c r="C29" s="13" t="n">
        <v>222429000</v>
      </c>
      <c r="D29" s="13" t="n">
        <v>216630000</v>
      </c>
      <c r="E29" s="13" t="n">
        <v>219646000</v>
      </c>
      <c r="F29" s="13" t="n">
        <v>220146000</v>
      </c>
      <c r="G29" s="13" t="n">
        <v>227617000</v>
      </c>
      <c r="H29" s="13" t="n">
        <v>216059000</v>
      </c>
      <c r="I29" s="13" t="n">
        <v>204903000</v>
      </c>
      <c r="J29" s="13" t="n">
        <v>204305000</v>
      </c>
      <c r="K29" s="13" t="n">
        <v>206422000</v>
      </c>
      <c r="L29" s="13" t="n">
        <v>194134000</v>
      </c>
      <c r="M29" s="13" t="n">
        <v>184067000</v>
      </c>
      <c r="N29" s="13" t="n">
        <v>175216000</v>
      </c>
      <c r="O29" s="13" t="n">
        <v>163013000</v>
      </c>
      <c r="P29" s="13" t="n">
        <v>214334000</v>
      </c>
      <c r="Q29" s="13" t="n">
        <v>207278000</v>
      </c>
      <c r="R29" s="13" t="n">
        <v>195226000</v>
      </c>
      <c r="S29" s="13" t="n">
        <v>200177000</v>
      </c>
      <c r="T29" s="13" t="n">
        <v>192347000</v>
      </c>
      <c r="U29" s="13" t="n">
        <v>189165000</v>
      </c>
      <c r="V29" s="13" t="n">
        <v>183474000</v>
      </c>
      <c r="W29" s="13" t="n">
        <v>211977000</v>
      </c>
      <c r="X29" s="13" t="n">
        <v>211400000</v>
      </c>
    </row>
    <row r="30">
      <c r="A30" s="12" t="inlineStr">
        <is>
          <t>負債總計</t>
        </is>
      </c>
      <c r="B30" s="12" t="inlineStr">
        <is>
          <t>Total Liabilities</t>
        </is>
      </c>
      <c r="C30" s="13" t="n">
        <v>1208242000</v>
      </c>
      <c r="D30" s="13" t="n">
        <v>1006705000</v>
      </c>
      <c r="E30" s="13" t="n">
        <v>976271000</v>
      </c>
      <c r="F30" s="13" t="n">
        <v>956420000</v>
      </c>
      <c r="G30" s="13" t="n">
        <v>954433000</v>
      </c>
      <c r="H30" s="13" t="n">
        <v>933514000</v>
      </c>
      <c r="I30" s="13" t="n">
        <v>932220000</v>
      </c>
      <c r="J30" s="13" t="n">
        <v>818802000</v>
      </c>
      <c r="K30" s="13" t="n">
        <v>879945000</v>
      </c>
      <c r="L30" s="13" t="n">
        <v>945126000</v>
      </c>
      <c r="M30" s="13" t="n">
        <v>921520000</v>
      </c>
      <c r="N30" s="13" t="n">
        <v>961460000</v>
      </c>
      <c r="O30" s="13" t="n">
        <v>945907000</v>
      </c>
      <c r="P30" s="13" t="n">
        <v>1054074000</v>
      </c>
      <c r="Q30" s="13" t="n">
        <v>1176735000</v>
      </c>
      <c r="R30" s="13" t="n">
        <v>1246477000</v>
      </c>
      <c r="S30" s="13" t="n">
        <v>1217944000</v>
      </c>
      <c r="T30" s="13" t="n">
        <v>1340124000</v>
      </c>
      <c r="U30" s="13" t="n">
        <v>1425691000</v>
      </c>
      <c r="V30" s="13" t="n">
        <v>1412381000</v>
      </c>
      <c r="W30" s="13" t="n">
        <v>1642902000</v>
      </c>
      <c r="X30" s="13" t="n">
        <v>1793680000</v>
      </c>
    </row>
    <row r="31">
      <c r="A31" s="12" t="inlineStr">
        <is>
          <t>股東權益總計</t>
        </is>
      </c>
      <c r="B31" s="12" t="inlineStr">
        <is>
          <t>Total Stockholders' Equity</t>
        </is>
      </c>
      <c r="C31" s="13" t="n">
        <v>1805943000</v>
      </c>
      <c r="D31" s="13" t="n">
        <v>2068963000</v>
      </c>
      <c r="E31" s="13" t="n">
        <v>2248056000</v>
      </c>
      <c r="F31" s="13" t="n">
        <v>2291030000</v>
      </c>
      <c r="G31" s="13" t="n">
        <v>2364746000</v>
      </c>
      <c r="H31" s="13" t="n">
        <v>2348824000</v>
      </c>
      <c r="I31" s="13" t="n">
        <v>2386615000</v>
      </c>
      <c r="J31" s="13" t="n">
        <v>2565326000</v>
      </c>
      <c r="K31" s="13" t="n">
        <v>2723733000</v>
      </c>
      <c r="L31" s="13" t="n">
        <v>2955474000</v>
      </c>
      <c r="M31" s="13" t="n">
        <v>3190015000</v>
      </c>
      <c r="N31" s="13" t="n">
        <v>3475561000</v>
      </c>
      <c r="O31" s="13" t="n">
        <v>3775227000</v>
      </c>
      <c r="P31" s="13" t="n">
        <v>4050524000</v>
      </c>
      <c r="Q31" s="13" t="n">
        <v>4498143000</v>
      </c>
      <c r="R31" s="13" t="n">
        <v>5003275000</v>
      </c>
      <c r="S31" s="13" t="n">
        <v>5424155000</v>
      </c>
      <c r="T31" s="13" t="n">
        <v>5928901000</v>
      </c>
      <c r="U31" s="13" t="n">
        <v>6590457000</v>
      </c>
      <c r="V31" s="13" t="n">
        <v>7387268000</v>
      </c>
      <c r="W31" s="13" t="n">
        <v>8449663000</v>
      </c>
      <c r="X31" s="13" t="n">
        <v>9774194000</v>
      </c>
    </row>
    <row r="32">
      <c r="A32" s="12" t="inlineStr">
        <is>
          <t>保留盈餘（累積虧損）</t>
        </is>
      </c>
      <c r="B32" s="12" t="inlineStr">
        <is>
          <t>Retained Earnings</t>
        </is>
      </c>
      <c r="C32" s="13" t="n">
        <v>-5088828000</v>
      </c>
      <c r="D32" s="13" t="n">
        <v>-5227408000</v>
      </c>
      <c r="E32" s="13" t="n">
        <v>-5329545000</v>
      </c>
      <c r="F32" s="13" t="n">
        <v>-5485733000</v>
      </c>
      <c r="G32" s="13" t="n">
        <v>-5587112000</v>
      </c>
      <c r="H32" s="13" t="n">
        <v>-5766441000</v>
      </c>
      <c r="I32" s="13" t="n">
        <v>-5890316000</v>
      </c>
      <c r="J32" s="13" t="n">
        <v>-5859438000</v>
      </c>
      <c r="K32" s="13" t="n">
        <v>-5842636000</v>
      </c>
      <c r="L32" s="13" t="n">
        <v>-5814509000</v>
      </c>
      <c r="M32" s="13" t="n">
        <v>-5743004000</v>
      </c>
      <c r="N32" s="13" t="n">
        <v>-5649613000</v>
      </c>
      <c r="O32" s="13" t="n">
        <v>-5544083000</v>
      </c>
      <c r="P32" s="13" t="n">
        <v>-5409957000</v>
      </c>
      <c r="Q32" s="13" t="n">
        <v>-5266432000</v>
      </c>
      <c r="R32" s="13" t="n">
        <v>-5187423000</v>
      </c>
      <c r="S32" s="13" t="n">
        <v>-4973392000</v>
      </c>
      <c r="T32" s="13" t="n">
        <v>-4646665000</v>
      </c>
      <c r="U32" s="13" t="n">
        <v>-4171066000</v>
      </c>
      <c r="V32" s="13" t="n">
        <v>-3562390000</v>
      </c>
      <c r="W32" s="13" t="n">
        <v>-2691863000</v>
      </c>
      <c r="X32" s="13" t="n">
        <v>-1629973000</v>
      </c>
    </row>
    <row r="33">
      <c r="A33" s="12" t="inlineStr">
        <is>
          <t>庫藏股</t>
        </is>
      </c>
      <c r="B33" s="12" t="inlineStr">
        <is>
          <t>Treasury Stock</t>
        </is>
      </c>
      <c r="C33" s="15" t="inlineStr">
        <is>
          <t>—</t>
        </is>
      </c>
      <c r="D33" s="15" t="inlineStr">
        <is>
          <t>—</t>
        </is>
      </c>
      <c r="E33" s="15" t="inlineStr">
        <is>
          <t>—</t>
        </is>
      </c>
      <c r="F33" s="15" t="inlineStr">
        <is>
          <t>—</t>
        </is>
      </c>
      <c r="G33" s="15" t="inlineStr">
        <is>
          <t>—</t>
        </is>
      </c>
      <c r="H33" s="15" t="inlineStr">
        <is>
          <t>—</t>
        </is>
      </c>
      <c r="I33" s="15" t="inlineStr">
        <is>
          <t>—</t>
        </is>
      </c>
      <c r="J33" s="15" t="inlineStr">
        <is>
          <t>—</t>
        </is>
      </c>
      <c r="K33" s="15" t="inlineStr">
        <is>
          <t>—</t>
        </is>
      </c>
      <c r="L33" s="15" t="inlineStr">
        <is>
          <t>—</t>
        </is>
      </c>
      <c r="M33" s="15" t="inlineStr">
        <is>
          <t>—</t>
        </is>
      </c>
      <c r="N33" s="15" t="inlineStr">
        <is>
          <t>—</t>
        </is>
      </c>
      <c r="O33" s="15" t="inlineStr">
        <is>
          <t>—</t>
        </is>
      </c>
      <c r="P33" s="15" t="inlineStr">
        <is>
          <t>—</t>
        </is>
      </c>
      <c r="Q33" s="15" t="inlineStr">
        <is>
          <t>—</t>
        </is>
      </c>
      <c r="R33" s="15" t="inlineStr">
        <is>
          <t>—</t>
        </is>
      </c>
      <c r="S33" s="15" t="inlineStr">
        <is>
          <t>—</t>
        </is>
      </c>
      <c r="T33" s="15" t="inlineStr">
        <is>
          <t>—</t>
        </is>
      </c>
      <c r="U33" s="15" t="inlineStr">
        <is>
          <t>—</t>
        </is>
      </c>
      <c r="V33" s="15" t="inlineStr">
        <is>
          <t>—</t>
        </is>
      </c>
      <c r="W33" s="15" t="inlineStr">
        <is>
          <t>—</t>
        </is>
      </c>
      <c r="X33" s="15" t="inlineStr">
        <is>
          <t>—</t>
        </is>
      </c>
    </row>
    <row r="36">
      <c r="A36" s="4" t="inlineStr">
        <is>
          <t>■ 本頁圖表目錄</t>
        </is>
      </c>
      <c r="B36" s="5" t="inlineStr">
        <is>
          <t>回說明</t>
        </is>
      </c>
    </row>
    <row r="37">
      <c r="A37" s="5" t="inlineStr">
        <is>
          <t xml:space="preserve">　資產結構</t>
        </is>
      </c>
    </row>
    <row r="38">
      <c r="A38" s="5" t="inlineStr">
        <is>
          <t xml:space="preserve">　淨負債與利息保障倍數</t>
        </is>
      </c>
    </row>
    <row r="39">
      <c r="A39" s="5" t="inlineStr">
        <is>
          <t xml:space="preserve">　期末流通股數 Shares Outstanding</t>
        </is>
      </c>
    </row>
    <row r="40">
      <c r="A40" s="5" t="inlineStr">
        <is>
          <t xml:space="preserve">　現金及約當現金 Cash &amp; Equivalents</t>
        </is>
      </c>
    </row>
    <row r="41">
      <c r="A41" s="5" t="inlineStr">
        <is>
          <t xml:space="preserve">　短期投資 Short-Term Investments</t>
        </is>
      </c>
    </row>
    <row r="42">
      <c r="A42" s="5" t="inlineStr">
        <is>
          <t xml:space="preserve">　應收帳款淨額 Accounts Receivable, Net</t>
        </is>
      </c>
    </row>
    <row r="43">
      <c r="A43" s="5" t="inlineStr">
        <is>
          <t xml:space="preserve">　預付費用及其他流動資產 Prepaid Expenses and Other Current Assets</t>
        </is>
      </c>
    </row>
    <row r="44">
      <c r="A44" s="5" t="inlineStr">
        <is>
          <t xml:space="preserve">　營業租賃負債（流動） Operating Lease Liability, Current</t>
        </is>
      </c>
    </row>
    <row r="45">
      <c r="A45" s="5" t="inlineStr">
        <is>
          <t xml:space="preserve">　遞延所得稅資產 Deferred Tax Assets, Net</t>
        </is>
      </c>
    </row>
    <row r="46">
      <c r="A46" s="5" t="inlineStr">
        <is>
          <t xml:space="preserve">　遞延所得稅負債 Deferred Tax Liabilities, Net</t>
        </is>
      </c>
    </row>
    <row r="47">
      <c r="A47" s="5" t="inlineStr">
        <is>
          <t xml:space="preserve">　流動資產合計 Total Current Assets</t>
        </is>
      </c>
    </row>
    <row r="48">
      <c r="A48" s="5" t="inlineStr">
        <is>
          <t xml:space="preserve">　不動產、廠房及設備淨額 PP&amp;E, Net</t>
        </is>
      </c>
    </row>
    <row r="49">
      <c r="A49" s="5" t="inlineStr">
        <is>
          <t xml:space="preserve">　使用權資產 Operating Lease ROU Asset</t>
        </is>
      </c>
    </row>
    <row r="50">
      <c r="A50" s="5" t="inlineStr">
        <is>
          <t xml:space="preserve">　商譽 Goodwill</t>
        </is>
      </c>
    </row>
    <row r="51">
      <c r="A51" s="5" t="inlineStr">
        <is>
          <t xml:space="preserve">　無形資產（不含商譽） Intangible Assets ex-Goodwill</t>
        </is>
      </c>
    </row>
    <row r="52">
      <c r="A52" s="5" t="inlineStr">
        <is>
          <t xml:space="preserve">　資產總計 Total Assets</t>
        </is>
      </c>
    </row>
    <row r="53">
      <c r="A53" s="5" t="inlineStr">
        <is>
          <t xml:space="preserve">　應付帳款 Accounts Payable</t>
        </is>
      </c>
    </row>
    <row r="54">
      <c r="A54" s="5" t="inlineStr">
        <is>
          <t xml:space="preserve">　合約負債（遞延收入） Deferred Revenue</t>
        </is>
      </c>
    </row>
    <row r="55">
      <c r="A55" s="5" t="inlineStr">
        <is>
          <t xml:space="preserve">　短期借款及一年內到期長期負債 Short-Term Debt</t>
        </is>
      </c>
    </row>
    <row r="56">
      <c r="A56" s="5" t="inlineStr">
        <is>
          <t xml:space="preserve">　速動資產 Quick Assets</t>
        </is>
      </c>
    </row>
    <row r="57">
      <c r="A57" s="5" t="inlineStr">
        <is>
          <t xml:space="preserve">　流動負債合計 Total Current Liabilities</t>
        </is>
      </c>
    </row>
    <row r="58">
      <c r="A58" s="5" t="inlineStr">
        <is>
          <t xml:space="preserve">　長期負債 Long-Term Debt</t>
        </is>
      </c>
    </row>
    <row r="59">
      <c r="A59" s="5" t="inlineStr">
        <is>
          <t xml:space="preserve">　有息負債合計 Total Debt</t>
        </is>
      </c>
    </row>
    <row r="60">
      <c r="A60" s="5" t="inlineStr">
        <is>
          <t xml:space="preserve">　投入資本 Invested Capital</t>
        </is>
      </c>
    </row>
    <row r="61">
      <c r="A61" s="5" t="inlineStr">
        <is>
          <t xml:space="preserve">　長期租賃負債 Operating Lease Liability, Noncurrent</t>
        </is>
      </c>
    </row>
    <row r="62">
      <c r="A62" s="5" t="inlineStr">
        <is>
          <t xml:space="preserve">　負債總計 Total Liabilities</t>
        </is>
      </c>
    </row>
    <row r="63">
      <c r="A63" s="5" t="inlineStr">
        <is>
          <t xml:space="preserve">　股東權益總計 Total Stockholders' Equity</t>
        </is>
      </c>
    </row>
    <row r="64">
      <c r="A64" s="5" t="inlineStr">
        <is>
          <t xml:space="preserve">　保留盈餘（累積虧損） Retained Earnings</t>
        </is>
      </c>
    </row>
  </sheetData>
  <hyperlinks>
    <hyperlink xmlns:r="http://schemas.openxmlformats.org/officeDocument/2006/relationships" ref="Z1" r:id="rId1"/>
    <hyperlink xmlns:r="http://schemas.openxmlformats.org/officeDocument/2006/relationships" ref="B36" r:id="rId2"/>
    <hyperlink xmlns:r="http://schemas.openxmlformats.org/officeDocument/2006/relationships" ref="A37" r:id="rId3"/>
    <hyperlink xmlns:r="http://schemas.openxmlformats.org/officeDocument/2006/relationships" ref="A38" r:id="rId4"/>
    <hyperlink xmlns:r="http://schemas.openxmlformats.org/officeDocument/2006/relationships" ref="A39" r:id="rId5"/>
    <hyperlink xmlns:r="http://schemas.openxmlformats.org/officeDocument/2006/relationships" ref="A40" r:id="rId6"/>
    <hyperlink xmlns:r="http://schemas.openxmlformats.org/officeDocument/2006/relationships" ref="A41" r:id="rId7"/>
    <hyperlink xmlns:r="http://schemas.openxmlformats.org/officeDocument/2006/relationships" ref="A42" r:id="rId8"/>
    <hyperlink xmlns:r="http://schemas.openxmlformats.org/officeDocument/2006/relationships" ref="A43" r:id="rId9"/>
    <hyperlink xmlns:r="http://schemas.openxmlformats.org/officeDocument/2006/relationships" ref="A44" r:id="rId10"/>
    <hyperlink xmlns:r="http://schemas.openxmlformats.org/officeDocument/2006/relationships" ref="A45" r:id="rId11"/>
    <hyperlink xmlns:r="http://schemas.openxmlformats.org/officeDocument/2006/relationships" ref="A46" r:id="rId12"/>
    <hyperlink xmlns:r="http://schemas.openxmlformats.org/officeDocument/2006/relationships" ref="A47" r:id="rId13"/>
    <hyperlink xmlns:r="http://schemas.openxmlformats.org/officeDocument/2006/relationships" ref="A48" r:id="rId14"/>
    <hyperlink xmlns:r="http://schemas.openxmlformats.org/officeDocument/2006/relationships" ref="A49" r:id="rId15"/>
    <hyperlink xmlns:r="http://schemas.openxmlformats.org/officeDocument/2006/relationships" ref="A50" r:id="rId16"/>
    <hyperlink xmlns:r="http://schemas.openxmlformats.org/officeDocument/2006/relationships" ref="A51" r:id="rId17"/>
    <hyperlink xmlns:r="http://schemas.openxmlformats.org/officeDocument/2006/relationships" ref="A52" r:id="rId18"/>
    <hyperlink xmlns:r="http://schemas.openxmlformats.org/officeDocument/2006/relationships" ref="A53" r:id="rId19"/>
    <hyperlink xmlns:r="http://schemas.openxmlformats.org/officeDocument/2006/relationships" ref="A54" r:id="rId20"/>
    <hyperlink xmlns:r="http://schemas.openxmlformats.org/officeDocument/2006/relationships" ref="A55" r:id="rId21"/>
    <hyperlink xmlns:r="http://schemas.openxmlformats.org/officeDocument/2006/relationships" ref="A56" r:id="rId22"/>
    <hyperlink xmlns:r="http://schemas.openxmlformats.org/officeDocument/2006/relationships" ref="A57" r:id="rId23"/>
    <hyperlink xmlns:r="http://schemas.openxmlformats.org/officeDocument/2006/relationships" ref="A58" r:id="rId24"/>
    <hyperlink xmlns:r="http://schemas.openxmlformats.org/officeDocument/2006/relationships" ref="A59" r:id="rId25"/>
    <hyperlink xmlns:r="http://schemas.openxmlformats.org/officeDocument/2006/relationships" ref="A60" r:id="rId26"/>
    <hyperlink xmlns:r="http://schemas.openxmlformats.org/officeDocument/2006/relationships" ref="A61" r:id="rId27"/>
    <hyperlink xmlns:r="http://schemas.openxmlformats.org/officeDocument/2006/relationships" ref="A62" r:id="rId28"/>
    <hyperlink xmlns:r="http://schemas.openxmlformats.org/officeDocument/2006/relationships" ref="A63" r:id="rId29"/>
    <hyperlink xmlns:r="http://schemas.openxmlformats.org/officeDocument/2006/relationships" ref="A64" r:id="rId30"/>
  </hyperlinks>
  <pageMargins left="0.75" right="0.75" top="1" bottom="1" header="0.5" footer="0.5"/>
  <drawing xmlns:r="http://schemas.openxmlformats.org/officeDocument/2006/relationships" r:id="rId31"/>
</worksheet>
</file>

<file path=xl/worksheets/sheet4.xml><?xml version="1.0" encoding="utf-8"?>
<worksheet xmlns="http://schemas.openxmlformats.org/spreadsheetml/2006/main">
  <sheetPr>
    <tabColor rgb="000E6B5A"/>
    <outlinePr summaryBelow="1" summaryRight="1"/>
    <pageSetUpPr/>
  </sheetPr>
  <dimension ref="A1:Z28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30" customWidth="1" min="2" max="2"/>
    <col hidden="1" width="14" customWidth="1" min="3" max="3"/>
    <col hidden="1" width="14" customWidth="1" min="4" max="4"/>
    <col hidden="1" width="14" customWidth="1" min="5" max="5"/>
    <col hidden="1"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6" customWidth="1" min="26" max="26"/>
  </cols>
  <sheetData>
    <row r="1">
      <c r="A1" s="10" t="inlineStr">
        <is>
          <t>科目</t>
        </is>
      </c>
      <c r="B1" s="10" t="inlineStr">
        <is>
          <t>Line Item</t>
        </is>
      </c>
      <c r="C1" s="10" t="inlineStr">
        <is>
          <t>FY2021 Q1</t>
        </is>
      </c>
      <c r="D1" s="10" t="inlineStr">
        <is>
          <t>FY2021 Q2</t>
        </is>
      </c>
      <c r="E1" s="10" t="inlineStr">
        <is>
          <t>FY2021 Q3</t>
        </is>
      </c>
      <c r="F1" s="10" t="inlineStr">
        <is>
          <t>FY2021 Q4</t>
        </is>
      </c>
      <c r="G1" s="10" t="inlineStr">
        <is>
          <t>FY2022 Q1</t>
        </is>
      </c>
      <c r="H1" s="10" t="inlineStr">
        <is>
          <t>FY2022 Q2</t>
        </is>
      </c>
      <c r="I1" s="10" t="inlineStr">
        <is>
          <t>FY2022 Q3</t>
        </is>
      </c>
      <c r="J1" s="10" t="inlineStr">
        <is>
          <t>FY2022 Q4</t>
        </is>
      </c>
      <c r="K1" s="10" t="inlineStr">
        <is>
          <t>FY2023 Q1</t>
        </is>
      </c>
      <c r="L1" s="10" t="inlineStr">
        <is>
          <t>FY2023 Q2</t>
        </is>
      </c>
      <c r="M1" s="10" t="inlineStr">
        <is>
          <t>FY2023 Q3</t>
        </is>
      </c>
      <c r="N1" s="10" t="inlineStr">
        <is>
          <t>FY2023 Q4</t>
        </is>
      </c>
      <c r="O1" s="10" t="inlineStr">
        <is>
          <t>FY2024 Q1</t>
        </is>
      </c>
      <c r="P1" s="10" t="inlineStr">
        <is>
          <t>FY2024 Q2</t>
        </is>
      </c>
      <c r="Q1" s="10" t="inlineStr">
        <is>
          <t>FY2024 Q3</t>
        </is>
      </c>
      <c r="R1" s="10" t="inlineStr">
        <is>
          <t>FY2024 Q4</t>
        </is>
      </c>
      <c r="S1" s="10" t="inlineStr">
        <is>
          <t>FY2025 Q1</t>
        </is>
      </c>
      <c r="T1" s="10" t="inlineStr">
        <is>
          <t>FY2025 Q2</t>
        </is>
      </c>
      <c r="U1" s="10" t="inlineStr">
        <is>
          <t>FY2025 Q3</t>
        </is>
      </c>
      <c r="V1" s="10" t="inlineStr">
        <is>
          <t>FY2025 Q4</t>
        </is>
      </c>
      <c r="W1" s="10" t="inlineStr">
        <is>
          <t>FY2026 Q1</t>
        </is>
      </c>
      <c r="X1" s="10" t="inlineStr">
        <is>
          <t>FY2026 Q2</t>
        </is>
      </c>
      <c r="Z1" s="11" t="inlineStr">
        <is>
          <t>► 跳到圖表目錄</t>
        </is>
      </c>
    </row>
    <row r="2">
      <c r="A2" s="12" t="inlineStr">
        <is>
          <t>股份基礎給付</t>
        </is>
      </c>
      <c r="B2" s="12" t="inlineStr">
        <is>
          <t>Stock-Based Compensation</t>
        </is>
      </c>
      <c r="C2" s="13" t="n">
        <v>193731000</v>
      </c>
      <c r="D2" s="13" t="n">
        <v>232742000</v>
      </c>
      <c r="E2" s="13" t="n">
        <v>184835000</v>
      </c>
      <c r="F2" s="14" t="n">
        <v>166907000</v>
      </c>
      <c r="G2" s="13" t="n">
        <v>149323000</v>
      </c>
      <c r="H2" s="13" t="n">
        <v>145769000</v>
      </c>
      <c r="I2" s="13" t="n">
        <v>140308000</v>
      </c>
      <c r="J2" s="14" t="n">
        <v>129398000</v>
      </c>
      <c r="K2" s="13" t="n">
        <v>114714000</v>
      </c>
      <c r="L2" s="13" t="n">
        <v>114201000</v>
      </c>
      <c r="M2" s="13" t="n">
        <v>114380000</v>
      </c>
      <c r="N2" s="14" t="n">
        <v>132608000</v>
      </c>
      <c r="O2" s="13" t="n">
        <v>125651000</v>
      </c>
      <c r="P2" s="13" t="n">
        <v>141764000</v>
      </c>
      <c r="Q2" s="13" t="n">
        <v>142425000</v>
      </c>
      <c r="R2" s="14" t="n">
        <v>281798000</v>
      </c>
      <c r="S2" s="13" t="n">
        <v>155339000</v>
      </c>
      <c r="T2" s="13" t="n">
        <v>159971000</v>
      </c>
      <c r="U2" s="13" t="n">
        <v>172318000</v>
      </c>
      <c r="V2" s="14" t="n">
        <v>196405000</v>
      </c>
      <c r="W2" s="13" t="n">
        <v>201592000</v>
      </c>
      <c r="X2" s="13" t="n">
        <v>265209000</v>
      </c>
    </row>
    <row r="3">
      <c r="A3" s="12" t="inlineStr">
        <is>
          <t>折舊及攤銷</t>
        </is>
      </c>
      <c r="B3" s="12" t="inlineStr">
        <is>
          <t>D&amp;A</t>
        </is>
      </c>
      <c r="C3" s="13" t="n">
        <v>3237000</v>
      </c>
      <c r="D3" s="13" t="n">
        <v>4762000</v>
      </c>
      <c r="E3" s="13" t="n">
        <v>3058000</v>
      </c>
      <c r="F3" s="14" t="n">
        <v>3840000</v>
      </c>
      <c r="G3" s="13" t="n">
        <v>4312000</v>
      </c>
      <c r="H3" s="13" t="n">
        <v>4895000</v>
      </c>
      <c r="I3" s="13" t="n">
        <v>5942000</v>
      </c>
      <c r="J3" s="14" t="n">
        <v>7373000</v>
      </c>
      <c r="K3" s="13" t="n">
        <v>8320000</v>
      </c>
      <c r="L3" s="13" t="n">
        <v>8399000</v>
      </c>
      <c r="M3" s="13" t="n">
        <v>8663000</v>
      </c>
      <c r="N3" s="14" t="n">
        <v>7972000</v>
      </c>
      <c r="O3" s="13" t="n">
        <v>8438000</v>
      </c>
      <c r="P3" s="13" t="n">
        <v>8056000</v>
      </c>
      <c r="Q3" s="13" t="n">
        <v>8087000</v>
      </c>
      <c r="R3" s="14" t="n">
        <v>7006000</v>
      </c>
      <c r="S3" s="13" t="n">
        <v>6622000</v>
      </c>
      <c r="T3" s="13" t="n">
        <v>6530000</v>
      </c>
      <c r="U3" s="13" t="n">
        <v>5975000</v>
      </c>
      <c r="V3" s="14" t="n">
        <v>7018000</v>
      </c>
      <c r="W3" s="13" t="n">
        <v>6765000</v>
      </c>
      <c r="X3" s="13" t="n">
        <v>8220000</v>
      </c>
    </row>
    <row r="4">
      <c r="A4" s="12" t="inlineStr">
        <is>
          <t>營業活動現金流量</t>
        </is>
      </c>
      <c r="B4" s="12" t="inlineStr">
        <is>
          <t>Cash Flow from Operations</t>
        </is>
      </c>
      <c r="C4" s="13" t="n">
        <v>116881000</v>
      </c>
      <c r="D4" s="13" t="n">
        <v>22750000</v>
      </c>
      <c r="E4" s="13" t="n">
        <v>100793000</v>
      </c>
      <c r="F4" s="14" t="n">
        <v>93427000</v>
      </c>
      <c r="G4" s="13" t="n">
        <v>35477000</v>
      </c>
      <c r="H4" s="13" t="n">
        <v>62431000</v>
      </c>
      <c r="I4" s="13" t="n">
        <v>47066000</v>
      </c>
      <c r="J4" s="14" t="n">
        <v>78763000</v>
      </c>
      <c r="K4" s="13" t="n">
        <v>187376000</v>
      </c>
      <c r="L4" s="13" t="n">
        <v>90192000</v>
      </c>
      <c r="M4" s="13" t="n">
        <v>133443000</v>
      </c>
      <c r="N4" s="14" t="n">
        <v>301172000</v>
      </c>
      <c r="O4" s="13" t="n">
        <v>129579000</v>
      </c>
      <c r="P4" s="13" t="n">
        <v>144187000</v>
      </c>
      <c r="Q4" s="13" t="n">
        <v>419772000</v>
      </c>
      <c r="R4" s="14" t="n">
        <v>460327000</v>
      </c>
      <c r="S4" s="13" t="n">
        <v>310263000</v>
      </c>
      <c r="T4" s="13" t="n">
        <v>539251000</v>
      </c>
      <c r="U4" s="13" t="n">
        <v>507664000</v>
      </c>
      <c r="V4" s="14" t="n">
        <v>777295000</v>
      </c>
      <c r="W4" s="13" t="n">
        <v>899165000</v>
      </c>
      <c r="X4" s="13" t="n">
        <v>1216167000</v>
      </c>
    </row>
    <row r="5">
      <c r="A5" s="12" t="inlineStr">
        <is>
          <t>資本支出</t>
        </is>
      </c>
      <c r="B5" s="12" t="inlineStr">
        <is>
          <t>Capital Expenditures</t>
        </is>
      </c>
      <c r="C5" s="13" t="n">
        <v>708000</v>
      </c>
      <c r="D5" s="13" t="n">
        <v>697000</v>
      </c>
      <c r="E5" s="13" t="n">
        <v>5378000</v>
      </c>
      <c r="F5" s="14" t="n">
        <v>5844000</v>
      </c>
      <c r="G5" s="13" t="n">
        <v>15215000</v>
      </c>
      <c r="H5" s="13" t="n">
        <v>5458000</v>
      </c>
      <c r="I5" s="13" t="n">
        <v>14436000</v>
      </c>
      <c r="J5" s="14" t="n">
        <v>4918000</v>
      </c>
      <c r="K5" s="13" t="n">
        <v>4755000</v>
      </c>
      <c r="L5" s="13" t="n">
        <v>3934000</v>
      </c>
      <c r="M5" s="13" t="n">
        <v>1565000</v>
      </c>
      <c r="N5" s="14" t="n">
        <v>4860000</v>
      </c>
      <c r="O5" s="13" t="n">
        <v>2664000</v>
      </c>
      <c r="P5" s="13" t="n">
        <v>2879000</v>
      </c>
      <c r="Q5" s="13" t="n">
        <v>3985000</v>
      </c>
      <c r="R5" s="14" t="n">
        <v>3106000</v>
      </c>
      <c r="S5" s="13" t="n">
        <v>6184000</v>
      </c>
      <c r="T5" s="13" t="n">
        <v>7634000</v>
      </c>
      <c r="U5" s="13" t="n">
        <v>6792000</v>
      </c>
      <c r="V5" s="14" t="n">
        <v>13272000</v>
      </c>
      <c r="W5" s="13" t="n">
        <v>7401000</v>
      </c>
      <c r="X5" s="13" t="n">
        <v>14554000</v>
      </c>
    </row>
    <row r="6">
      <c r="A6" s="12" t="inlineStr">
        <is>
          <t>投資活動現金流量</t>
        </is>
      </c>
      <c r="B6" s="12" t="inlineStr">
        <is>
          <t>Cash Flow from Investing</t>
        </is>
      </c>
      <c r="C6" s="13" t="n">
        <v>-708000</v>
      </c>
      <c r="D6" s="13" t="n">
        <v>-697000</v>
      </c>
      <c r="E6" s="13" t="n">
        <v>-214634000</v>
      </c>
      <c r="F6" s="14" t="n">
        <v>-181873000</v>
      </c>
      <c r="G6" s="13" t="n">
        <v>-96468000</v>
      </c>
      <c r="H6" s="13" t="n">
        <v>5304000</v>
      </c>
      <c r="I6" s="13" t="n">
        <v>-27344000</v>
      </c>
      <c r="J6" s="14" t="n">
        <v>73081000</v>
      </c>
      <c r="K6" s="13" t="n">
        <v>-1554591000</v>
      </c>
      <c r="L6" s="13" t="n">
        <v>-391099000</v>
      </c>
      <c r="M6" s="13" t="n">
        <v>-196264000</v>
      </c>
      <c r="N6" s="14" t="n">
        <v>-569226000</v>
      </c>
      <c r="O6" s="13" t="n">
        <v>-511245000</v>
      </c>
      <c r="P6" s="13" t="n">
        <v>-148878000</v>
      </c>
      <c r="Q6" s="13" t="n">
        <v>-320726000</v>
      </c>
      <c r="R6" s="14" t="n">
        <v>640194000</v>
      </c>
      <c r="S6" s="13" t="n">
        <v>-1390277000</v>
      </c>
      <c r="T6" s="13" t="n">
        <v>-617010000</v>
      </c>
      <c r="U6" s="13" t="n">
        <v>181567000</v>
      </c>
      <c r="V6" s="14" t="n">
        <v>-957831000</v>
      </c>
      <c r="W6" s="13" t="n">
        <v>-26724000</v>
      </c>
      <c r="X6" s="13" t="n">
        <v>-1482941000</v>
      </c>
    </row>
    <row r="7">
      <c r="A7" s="12" t="inlineStr">
        <is>
          <t>籌資活動現金流量</t>
        </is>
      </c>
      <c r="B7" s="12" t="inlineStr">
        <is>
          <t>Cash Flow from Financing</t>
        </is>
      </c>
      <c r="C7" s="13" t="n">
        <v>206354000</v>
      </c>
      <c r="D7" s="13" t="n">
        <v>-31410000</v>
      </c>
      <c r="E7" s="13" t="n">
        <v>99338000</v>
      </c>
      <c r="F7" s="14" t="n">
        <v>32465000</v>
      </c>
      <c r="G7" s="13" t="n">
        <v>27241000</v>
      </c>
      <c r="H7" s="13" t="n">
        <v>20607000</v>
      </c>
      <c r="I7" s="13" t="n">
        <v>23991000</v>
      </c>
      <c r="J7" s="14" t="n">
        <v>14157000</v>
      </c>
      <c r="K7" s="13" t="n">
        <v>25983000</v>
      </c>
      <c r="L7" s="13" t="n">
        <v>90684000</v>
      </c>
      <c r="M7" s="13" t="n">
        <v>50940000</v>
      </c>
      <c r="N7" s="14" t="n">
        <v>51232000</v>
      </c>
      <c r="O7" s="13" t="n">
        <v>75248000</v>
      </c>
      <c r="P7" s="13" t="n">
        <v>-1975000</v>
      </c>
      <c r="Q7" s="13" t="n">
        <v>151427000</v>
      </c>
      <c r="R7" s="14" t="n">
        <v>238664000</v>
      </c>
      <c r="S7" s="13" t="n">
        <v>-28897000</v>
      </c>
      <c r="T7" s="13" t="n">
        <v>6450000</v>
      </c>
      <c r="U7" s="13" t="n">
        <v>6435000</v>
      </c>
      <c r="V7" s="14" t="n">
        <v>-10898000</v>
      </c>
      <c r="W7" s="13" t="n">
        <v>3397000</v>
      </c>
      <c r="X7" s="13" t="n">
        <v>4981000</v>
      </c>
    </row>
    <row r="8">
      <c r="A8" s="12" t="inlineStr">
        <is>
          <t>庫藏股買回</t>
        </is>
      </c>
      <c r="B8" s="12" t="inlineStr">
        <is>
          <t>Share Repurchases</t>
        </is>
      </c>
      <c r="C8" s="14" t="n">
        <v>0</v>
      </c>
      <c r="D8" s="14" t="n">
        <v>0</v>
      </c>
      <c r="E8" s="13" t="n">
        <v>0</v>
      </c>
      <c r="F8" s="14" t="n">
        <v>0</v>
      </c>
      <c r="G8" s="14" t="n">
        <v>0</v>
      </c>
      <c r="H8" s="14" t="n">
        <v>0</v>
      </c>
      <c r="I8" s="14" t="n">
        <v>0</v>
      </c>
      <c r="J8" s="14" t="n">
        <v>0</v>
      </c>
      <c r="K8" s="13" t="n">
        <v>0</v>
      </c>
      <c r="L8" s="13" t="n">
        <v>0</v>
      </c>
      <c r="M8" s="13" t="n">
        <v>0</v>
      </c>
      <c r="N8" s="14" t="n">
        <v>0</v>
      </c>
      <c r="O8" s="13" t="n">
        <v>9000000</v>
      </c>
      <c r="P8" s="13" t="n">
        <v>17699000</v>
      </c>
      <c r="Q8" s="13" t="n">
        <v>18899000</v>
      </c>
      <c r="R8" s="14" t="n">
        <v>18598000</v>
      </c>
      <c r="S8" s="13" t="n">
        <v>17998000</v>
      </c>
      <c r="T8" s="13" t="n">
        <v>18596000</v>
      </c>
      <c r="U8" s="13" t="n">
        <v>19195000</v>
      </c>
      <c r="V8" s="14" t="n">
        <v>19196000</v>
      </c>
      <c r="W8" s="14" t="n">
        <v>0</v>
      </c>
      <c r="X8" s="14" t="n">
        <v>0</v>
      </c>
    </row>
    <row r="9">
      <c r="A9" s="12" t="inlineStr">
        <is>
          <t>支付股利</t>
        </is>
      </c>
      <c r="B9" s="12" t="inlineStr">
        <is>
          <t>Dividends Paid</t>
        </is>
      </c>
      <c r="C9" s="14" t="n">
        <v>0</v>
      </c>
      <c r="D9" s="14" t="n">
        <v>0</v>
      </c>
      <c r="E9" s="14" t="n">
        <v>0</v>
      </c>
      <c r="F9" s="14" t="n">
        <v>0</v>
      </c>
      <c r="G9" s="14" t="n">
        <v>0</v>
      </c>
      <c r="H9" s="14" t="n">
        <v>0</v>
      </c>
      <c r="I9" s="14" t="n">
        <v>0</v>
      </c>
      <c r="J9" s="14" t="n">
        <v>0</v>
      </c>
      <c r="K9" s="14" t="n">
        <v>0</v>
      </c>
      <c r="L9" s="14" t="n">
        <v>0</v>
      </c>
      <c r="M9" s="14" t="n">
        <v>0</v>
      </c>
      <c r="N9" s="14" t="n">
        <v>0</v>
      </c>
      <c r="O9" s="14" t="n">
        <v>0</v>
      </c>
      <c r="P9" s="14" t="n">
        <v>0</v>
      </c>
      <c r="Q9" s="14" t="n">
        <v>0</v>
      </c>
      <c r="R9" s="14" t="n">
        <v>0</v>
      </c>
      <c r="S9" s="14" t="n">
        <v>0</v>
      </c>
      <c r="T9" s="14" t="n">
        <v>0</v>
      </c>
      <c r="U9" s="14" t="n">
        <v>0</v>
      </c>
      <c r="V9" s="14" t="n">
        <v>0</v>
      </c>
      <c r="W9" s="14" t="n">
        <v>0</v>
      </c>
      <c r="X9" s="14" t="n">
        <v>0</v>
      </c>
    </row>
    <row r="10">
      <c r="A10" s="12" t="inlineStr">
        <is>
          <t>舉借長期債務</t>
        </is>
      </c>
      <c r="B10" s="12" t="inlineStr">
        <is>
          <t>Proceeds from LT Debt</t>
        </is>
      </c>
      <c r="C10" s="14" t="n">
        <v>0</v>
      </c>
      <c r="D10" s="14" t="n">
        <v>0</v>
      </c>
      <c r="E10" s="14" t="n">
        <v>0</v>
      </c>
      <c r="F10" s="14" t="n">
        <v>0</v>
      </c>
      <c r="G10" s="14" t="n">
        <v>0</v>
      </c>
      <c r="H10" s="14" t="n">
        <v>0</v>
      </c>
      <c r="I10" s="14" t="n">
        <v>0</v>
      </c>
      <c r="J10" s="14" t="n">
        <v>0</v>
      </c>
      <c r="K10" s="14" t="n">
        <v>0</v>
      </c>
      <c r="L10" s="14" t="n">
        <v>0</v>
      </c>
      <c r="M10" s="14" t="n">
        <v>0</v>
      </c>
      <c r="N10" s="14" t="n">
        <v>0</v>
      </c>
      <c r="O10" s="14" t="n">
        <v>0</v>
      </c>
      <c r="P10" s="14" t="n">
        <v>0</v>
      </c>
      <c r="Q10" s="14" t="n">
        <v>0</v>
      </c>
      <c r="R10" s="14" t="n">
        <v>0</v>
      </c>
      <c r="S10" s="14" t="n">
        <v>0</v>
      </c>
      <c r="T10" s="14" t="n">
        <v>0</v>
      </c>
      <c r="U10" s="14" t="n">
        <v>0</v>
      </c>
      <c r="V10" s="14" t="n">
        <v>0</v>
      </c>
      <c r="W10" s="14" t="n">
        <v>0</v>
      </c>
      <c r="X10" s="14" t="n">
        <v>0</v>
      </c>
    </row>
    <row r="11">
      <c r="A11" s="12" t="inlineStr">
        <is>
          <t>償還長期債務</t>
        </is>
      </c>
      <c r="B11" s="12" t="inlineStr">
        <is>
          <t>Repayments of LT Debt</t>
        </is>
      </c>
      <c r="C11" s="14" t="n">
        <v>0</v>
      </c>
      <c r="D11" s="14" t="n">
        <v>200000000</v>
      </c>
      <c r="E11" s="13" t="n">
        <v>0</v>
      </c>
      <c r="F11" s="14" t="n">
        <v>0</v>
      </c>
      <c r="G11" s="14" t="n">
        <v>0</v>
      </c>
      <c r="H11" s="14" t="n">
        <v>0</v>
      </c>
      <c r="I11" s="13" t="n">
        <v>0</v>
      </c>
      <c r="J11" s="14" t="n">
        <v>0</v>
      </c>
      <c r="K11" s="14" t="n">
        <v>0</v>
      </c>
      <c r="L11" s="14" t="n">
        <v>0</v>
      </c>
      <c r="M11" s="14" t="n">
        <v>0</v>
      </c>
      <c r="N11" s="14" t="n">
        <v>0</v>
      </c>
      <c r="O11" s="14" t="n">
        <v>0</v>
      </c>
      <c r="P11" s="14" t="n">
        <v>0</v>
      </c>
      <c r="Q11" s="14" t="n">
        <v>0</v>
      </c>
      <c r="R11" s="14" t="n">
        <v>0</v>
      </c>
      <c r="S11" s="14" t="n">
        <v>0</v>
      </c>
      <c r="T11" s="14" t="n">
        <v>0</v>
      </c>
      <c r="U11" s="14" t="n">
        <v>0</v>
      </c>
      <c r="V11" s="14" t="n">
        <v>0</v>
      </c>
      <c r="W11" s="14" t="n">
        <v>0</v>
      </c>
      <c r="X11" s="14" t="n">
        <v>0</v>
      </c>
    </row>
    <row r="12">
      <c r="A12" s="12" t="inlineStr">
        <is>
          <t>現金淨變動</t>
        </is>
      </c>
      <c r="B12" s="12" t="inlineStr">
        <is>
          <t>Net Change in Cash</t>
        </is>
      </c>
      <c r="C12" s="13" t="n">
        <v>320330000</v>
      </c>
      <c r="D12" s="13" t="n">
        <v>-8656000</v>
      </c>
      <c r="E12" s="13" t="n">
        <v>-16645000</v>
      </c>
      <c r="F12" s="14" t="n">
        <v>-56261000</v>
      </c>
      <c r="G12" s="13" t="n">
        <v>-34477000</v>
      </c>
      <c r="H12" s="13" t="n">
        <v>82728000</v>
      </c>
      <c r="I12" s="13" t="n">
        <v>37584000</v>
      </c>
      <c r="J12" s="14" t="n">
        <v>174586000</v>
      </c>
      <c r="K12" s="13" t="n">
        <v>-1338556000</v>
      </c>
      <c r="L12" s="13" t="n">
        <v>-214754000</v>
      </c>
      <c r="M12" s="13" t="n">
        <v>-12139000</v>
      </c>
      <c r="N12" s="14" t="n">
        <v>-211779000</v>
      </c>
      <c r="O12" s="13" t="n">
        <v>-310442000</v>
      </c>
      <c r="P12" s="13" t="n">
        <v>-7590000</v>
      </c>
      <c r="Q12" s="13" t="n">
        <v>256381000</v>
      </c>
      <c r="R12" s="14" t="n">
        <v>1331480000</v>
      </c>
      <c r="S12" s="13" t="n">
        <v>-1104931000</v>
      </c>
      <c r="T12" s="13" t="n">
        <v>-63771000</v>
      </c>
      <c r="U12" s="13" t="n">
        <v>693592000</v>
      </c>
      <c r="V12" s="14" t="n">
        <v>-193401000</v>
      </c>
      <c r="W12" s="13" t="n">
        <v>873434000</v>
      </c>
      <c r="X12" s="13" t="n">
        <v>-261501000</v>
      </c>
    </row>
    <row r="15">
      <c r="A15" s="4" t="inlineStr">
        <is>
          <t>■ 本頁圖表目錄</t>
        </is>
      </c>
      <c r="B15" s="5" t="inlineStr">
        <is>
          <t>回說明</t>
        </is>
      </c>
    </row>
    <row r="16">
      <c r="A16" s="5" t="inlineStr">
        <is>
          <t xml:space="preserve">　三大現金流</t>
        </is>
      </c>
    </row>
    <row r="17">
      <c r="A17" s="5" t="inlineStr">
        <is>
          <t xml:space="preserve">　自由現金流與 FCF Margin</t>
        </is>
      </c>
    </row>
    <row r="18">
      <c r="A18" s="5" t="inlineStr">
        <is>
          <t xml:space="preserve">　股份基礎給付 Stock-Based Compensation</t>
        </is>
      </c>
    </row>
    <row r="19">
      <c r="A19" s="5" t="inlineStr">
        <is>
          <t xml:space="preserve">　折舊及攤銷 D&amp;A</t>
        </is>
      </c>
    </row>
    <row r="20">
      <c r="A20" s="5" t="inlineStr">
        <is>
          <t xml:space="preserve">　營業活動現金流量 Cash Flow from Operations</t>
        </is>
      </c>
    </row>
    <row r="21">
      <c r="A21" s="5" t="inlineStr">
        <is>
          <t xml:space="preserve">　資本支出 Capital Expenditures</t>
        </is>
      </c>
    </row>
    <row r="22">
      <c r="A22" s="5" t="inlineStr">
        <is>
          <t xml:space="preserve">　投資活動現金流量 Cash Flow from Investing</t>
        </is>
      </c>
    </row>
    <row r="23">
      <c r="A23" s="5" t="inlineStr">
        <is>
          <t xml:space="preserve">　籌資活動現金流量 Cash Flow from Financing</t>
        </is>
      </c>
    </row>
    <row r="24">
      <c r="A24" s="5" t="inlineStr">
        <is>
          <t xml:space="preserve">　庫藏股買回 Share Repurchases</t>
        </is>
      </c>
    </row>
    <row r="25">
      <c r="A25" s="5" t="inlineStr">
        <is>
          <t xml:space="preserve">　支付股利 Dividends Paid</t>
        </is>
      </c>
    </row>
    <row r="26">
      <c r="A26" s="5" t="inlineStr">
        <is>
          <t xml:space="preserve">　舉借長期債務 Proceeds from LT Debt</t>
        </is>
      </c>
    </row>
    <row r="27">
      <c r="A27" s="5" t="inlineStr">
        <is>
          <t xml:space="preserve">　償還長期債務 Repayments of LT Debt</t>
        </is>
      </c>
    </row>
    <row r="28">
      <c r="A28" s="5" t="inlineStr">
        <is>
          <t xml:space="preserve">　現金淨變動 Net Change in Cash</t>
        </is>
      </c>
    </row>
  </sheetData>
  <hyperlinks>
    <hyperlink xmlns:r="http://schemas.openxmlformats.org/officeDocument/2006/relationships" ref="Z1" r:id="rId1"/>
    <hyperlink xmlns:r="http://schemas.openxmlformats.org/officeDocument/2006/relationships" ref="B15" r:id="rId2"/>
    <hyperlink xmlns:r="http://schemas.openxmlformats.org/officeDocument/2006/relationships" ref="A16" r:id="rId3"/>
    <hyperlink xmlns:r="http://schemas.openxmlformats.org/officeDocument/2006/relationships" ref="A17" r:id="rId4"/>
    <hyperlink xmlns:r="http://schemas.openxmlformats.org/officeDocument/2006/relationships" ref="A18" r:id="rId5"/>
    <hyperlink xmlns:r="http://schemas.openxmlformats.org/officeDocument/2006/relationships" ref="A19" r:id="rId6"/>
    <hyperlink xmlns:r="http://schemas.openxmlformats.org/officeDocument/2006/relationships" ref="A20" r:id="rId7"/>
    <hyperlink xmlns:r="http://schemas.openxmlformats.org/officeDocument/2006/relationships" ref="A21" r:id="rId8"/>
    <hyperlink xmlns:r="http://schemas.openxmlformats.org/officeDocument/2006/relationships" ref="A22" r:id="rId9"/>
    <hyperlink xmlns:r="http://schemas.openxmlformats.org/officeDocument/2006/relationships" ref="A23" r:id="rId10"/>
    <hyperlink xmlns:r="http://schemas.openxmlformats.org/officeDocument/2006/relationships" ref="A24" r:id="rId11"/>
    <hyperlink xmlns:r="http://schemas.openxmlformats.org/officeDocument/2006/relationships" ref="A25" r:id="rId12"/>
    <hyperlink xmlns:r="http://schemas.openxmlformats.org/officeDocument/2006/relationships" ref="A26" r:id="rId13"/>
    <hyperlink xmlns:r="http://schemas.openxmlformats.org/officeDocument/2006/relationships" ref="A27" r:id="rId14"/>
    <hyperlink xmlns:r="http://schemas.openxmlformats.org/officeDocument/2006/relationships" ref="A28" r:id="rId15"/>
  </hyperlinks>
  <pageMargins left="0.75" right="0.75" top="1" bottom="1" header="0.5" footer="0.5"/>
  <drawing xmlns:r="http://schemas.openxmlformats.org/officeDocument/2006/relationships" r:id="rId16"/>
</worksheet>
</file>

<file path=xl/worksheets/sheet5.xml><?xml version="1.0" encoding="utf-8"?>
<worksheet xmlns="http://schemas.openxmlformats.org/spreadsheetml/2006/main">
  <sheetPr>
    <tabColor rgb="00C25A18"/>
    <outlinePr summaryBelow="1" summaryRight="1"/>
    <pageSetUpPr/>
  </sheetPr>
  <dimension ref="A1:Z246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30" customWidth="1" min="2" max="2"/>
    <col hidden="1" width="14" customWidth="1" min="3" max="3"/>
    <col hidden="1" width="14" customWidth="1" min="4" max="4"/>
    <col hidden="1" width="14" customWidth="1" min="5" max="5"/>
    <col hidden="1"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6" customWidth="1" min="26" max="26"/>
  </cols>
  <sheetData>
    <row r="1">
      <c r="A1" s="10" t="inlineStr">
        <is>
          <t>科目</t>
        </is>
      </c>
      <c r="B1" s="10" t="inlineStr">
        <is>
          <t>Line Item</t>
        </is>
      </c>
      <c r="C1" s="10" t="inlineStr">
        <is>
          <t>FY2021 Q1</t>
        </is>
      </c>
      <c r="D1" s="10" t="inlineStr">
        <is>
          <t>FY2021 Q2</t>
        </is>
      </c>
      <c r="E1" s="10" t="inlineStr">
        <is>
          <t>FY2021 Q3</t>
        </is>
      </c>
      <c r="F1" s="10" t="inlineStr">
        <is>
          <t>FY2021 Q4</t>
        </is>
      </c>
      <c r="G1" s="10" t="inlineStr">
        <is>
          <t>FY2022 Q1</t>
        </is>
      </c>
      <c r="H1" s="10" t="inlineStr">
        <is>
          <t>FY2022 Q2</t>
        </is>
      </c>
      <c r="I1" s="10" t="inlineStr">
        <is>
          <t>FY2022 Q3</t>
        </is>
      </c>
      <c r="J1" s="10" t="inlineStr">
        <is>
          <t>FY2022 Q4</t>
        </is>
      </c>
      <c r="K1" s="10" t="inlineStr">
        <is>
          <t>FY2023 Q1</t>
        </is>
      </c>
      <c r="L1" s="10" t="inlineStr">
        <is>
          <t>FY2023 Q2</t>
        </is>
      </c>
      <c r="M1" s="10" t="inlineStr">
        <is>
          <t>FY2023 Q3</t>
        </is>
      </c>
      <c r="N1" s="10" t="inlineStr">
        <is>
          <t>FY2023 Q4</t>
        </is>
      </c>
      <c r="O1" s="10" t="inlineStr">
        <is>
          <t>FY2024 Q1</t>
        </is>
      </c>
      <c r="P1" s="10" t="inlineStr">
        <is>
          <t>FY2024 Q2</t>
        </is>
      </c>
      <c r="Q1" s="10" t="inlineStr">
        <is>
          <t>FY2024 Q3</t>
        </is>
      </c>
      <c r="R1" s="10" t="inlineStr">
        <is>
          <t>FY2024 Q4</t>
        </is>
      </c>
      <c r="S1" s="10" t="inlineStr">
        <is>
          <t>FY2025 Q1</t>
        </is>
      </c>
      <c r="T1" s="10" t="inlineStr">
        <is>
          <t>FY2025 Q2</t>
        </is>
      </c>
      <c r="U1" s="10" t="inlineStr">
        <is>
          <t>FY2025 Q3</t>
        </is>
      </c>
      <c r="V1" s="10" t="inlineStr">
        <is>
          <t>FY2025 Q4</t>
        </is>
      </c>
      <c r="W1" s="10" t="inlineStr">
        <is>
          <t>FY2026 Q1</t>
        </is>
      </c>
      <c r="X1" s="10" t="inlineStr">
        <is>
          <t>FY2026 Q2</t>
        </is>
      </c>
      <c r="Z1" s="11" t="inlineStr">
        <is>
          <t>► 跳到圖表目錄</t>
        </is>
      </c>
    </row>
    <row r="2">
      <c r="A2" s="19" t="inlineStr">
        <is>
          <t>▍滾動四季原始值</t>
        </is>
      </c>
      <c r="B2" s="20" t="n"/>
      <c r="C2" s="20" t="n"/>
      <c r="D2" s="20" t="n"/>
      <c r="E2" s="20" t="n"/>
      <c r="F2" s="20" t="n"/>
      <c r="G2" s="20" t="n"/>
      <c r="H2" s="20" t="n"/>
      <c r="I2" s="20" t="n"/>
      <c r="J2" s="20" t="n"/>
      <c r="K2" s="20" t="n"/>
      <c r="L2" s="20" t="n"/>
      <c r="M2" s="20" t="n"/>
      <c r="N2" s="20" t="n"/>
      <c r="O2" s="20" t="n"/>
      <c r="P2" s="20" t="n"/>
      <c r="Q2" s="20" t="n"/>
      <c r="R2" s="20" t="n"/>
      <c r="S2" s="20" t="n"/>
      <c r="T2" s="20" t="n"/>
      <c r="U2" s="20" t="n"/>
      <c r="V2" s="20" t="n"/>
      <c r="W2" s="20" t="n"/>
      <c r="X2" s="20" t="n"/>
    </row>
    <row r="3">
      <c r="A3" s="12" t="inlineStr">
        <is>
          <t>營收（滾動四季）</t>
        </is>
      </c>
      <c r="B3" s="12" t="inlineStr">
        <is>
          <t>Revenue TTM</t>
        </is>
      </c>
      <c r="C3" s="15" t="inlineStr">
        <is>
          <t>—</t>
        </is>
      </c>
      <c r="D3" s="15" t="inlineStr">
        <is>
          <t>n/a</t>
        </is>
      </c>
      <c r="E3" s="15" t="inlineStr">
        <is>
          <t>n/a</t>
        </is>
      </c>
      <c r="F3" s="13">
        <f>IFERROR(('損益表'!F2+'損益表'!E2+'損益表'!D2+'損益表'!C2),IF(ERROR.TYPE(('損益表'!F2+'損益表'!E2+'損益表'!D2+'損益表'!C2))=2,"無定義","n/a"))</f>
        <v/>
      </c>
      <c r="G3" s="13">
        <f>IFERROR(('損益表'!G2+'損益表'!F2+'損益表'!E2+'損益表'!D2),IF(ERROR.TYPE(('損益表'!G2+'損益表'!F2+'損益表'!E2+'損益表'!D2))=2,"無定義","n/a"))</f>
        <v/>
      </c>
      <c r="H3" s="13">
        <f>IFERROR(('損益表'!H2+'損益表'!G2+'損益表'!F2+'損益表'!E2),IF(ERROR.TYPE(('損益表'!H2+'損益表'!G2+'損益表'!F2+'損益表'!E2))=2,"無定義","n/a"))</f>
        <v/>
      </c>
      <c r="I3" s="13">
        <f>IFERROR(('損益表'!I2+'損益表'!H2+'損益表'!G2+'損益表'!F2),IF(ERROR.TYPE(('損益表'!I2+'損益表'!H2+'損益表'!G2+'損益表'!F2))=2,"無定義","n/a"))</f>
        <v/>
      </c>
      <c r="J3" s="13">
        <f>IFERROR(('損益表'!J2+'損益表'!I2+'損益表'!H2+'損益表'!G2),IF(ERROR.TYPE(('損益表'!J2+'損益表'!I2+'損益表'!H2+'損益表'!G2))=2,"無定義","n/a"))</f>
        <v/>
      </c>
      <c r="K3" s="13">
        <f>IFERROR(('損益表'!K2+'損益表'!J2+'損益表'!I2+'損益表'!H2),IF(ERROR.TYPE(('損益表'!K2+'損益表'!J2+'損益表'!I2+'損益表'!H2))=2,"無定義","n/a"))</f>
        <v/>
      </c>
      <c r="L3" s="13">
        <f>IFERROR(('損益表'!L2+'損益表'!K2+'損益表'!J2+'損益表'!I2),IF(ERROR.TYPE(('損益表'!L2+'損益表'!K2+'損益表'!J2+'損益表'!I2))=2,"無定義","n/a"))</f>
        <v/>
      </c>
      <c r="M3" s="13">
        <f>IFERROR(('損益表'!M2+'損益表'!L2+'損益表'!K2+'損益表'!J2),IF(ERROR.TYPE(('損益表'!M2+'損益表'!L2+'損益表'!K2+'損益表'!J2))=2,"無定義","n/a"))</f>
        <v/>
      </c>
      <c r="N3" s="13">
        <f>IFERROR(('損益表'!N2+'損益表'!M2+'損益表'!L2+'損益表'!K2),IF(ERROR.TYPE(('損益表'!N2+'損益表'!M2+'損益表'!L2+'損益表'!K2))=2,"無定義","n/a"))</f>
        <v/>
      </c>
      <c r="O3" s="13">
        <f>IFERROR(('損益表'!O2+'損益表'!N2+'損益表'!M2+'損益表'!L2),IF(ERROR.TYPE(('損益表'!O2+'損益表'!N2+'損益表'!M2+'損益表'!L2))=2,"無定義","n/a"))</f>
        <v/>
      </c>
      <c r="P3" s="13">
        <f>IFERROR(('損益表'!P2+'損益表'!O2+'損益表'!N2+'損益表'!M2),IF(ERROR.TYPE(('損益表'!P2+'損益表'!O2+'損益表'!N2+'損益表'!M2))=2,"無定義","n/a"))</f>
        <v/>
      </c>
      <c r="Q3" s="13">
        <f>IFERROR(('損益表'!Q2+'損益表'!P2+'損益表'!O2+'損益表'!N2),IF(ERROR.TYPE(('損益表'!Q2+'損益表'!P2+'損益表'!O2+'損益表'!N2))=2,"無定義","n/a"))</f>
        <v/>
      </c>
      <c r="R3" s="13">
        <f>IFERROR(('損益表'!R2+'損益表'!Q2+'損益表'!P2+'損益表'!O2),IF(ERROR.TYPE(('損益表'!R2+'損益表'!Q2+'損益表'!P2+'損益表'!O2))=2,"無定義","n/a"))</f>
        <v/>
      </c>
      <c r="S3" s="13">
        <f>IFERROR(('損益表'!S2+'損益表'!R2+'損益表'!Q2+'損益表'!P2),IF(ERROR.TYPE(('損益表'!S2+'損益表'!R2+'損益表'!Q2+'損益表'!P2))=2,"無定義","n/a"))</f>
        <v/>
      </c>
      <c r="T3" s="13">
        <f>IFERROR(('損益表'!T2+'損益表'!S2+'損益表'!R2+'損益表'!Q2),IF(ERROR.TYPE(('損益表'!T2+'損益表'!S2+'損益表'!R2+'損益表'!Q2))=2,"無定義","n/a"))</f>
        <v/>
      </c>
      <c r="U3" s="13">
        <f>IFERROR(('損益表'!U2+'損益表'!T2+'損益表'!S2+'損益表'!R2),IF(ERROR.TYPE(('損益表'!U2+'損益表'!T2+'損益表'!S2+'損益表'!R2))=2,"無定義","n/a"))</f>
        <v/>
      </c>
      <c r="V3" s="13">
        <f>IFERROR(('損益表'!V2+'損益表'!U2+'損益表'!T2+'損益表'!S2),IF(ERROR.TYPE(('損益表'!V2+'損益表'!U2+'損益表'!T2+'損益表'!S2))=2,"無定義","n/a"))</f>
        <v/>
      </c>
      <c r="W3" s="13">
        <f>IFERROR(('損益表'!W2+'損益表'!V2+'損益表'!U2+'損益表'!T2),IF(ERROR.TYPE(('損益表'!W2+'損益表'!V2+'損益表'!U2+'損益表'!T2))=2,"無定義","n/a"))</f>
        <v/>
      </c>
      <c r="X3" s="13">
        <f>IFERROR(('損益表'!X2+'損益表'!W2+'損益表'!V2+'損益表'!U2),IF(ERROR.TYPE(('損益表'!X2+'損益表'!W2+'損益表'!V2+'損益表'!U2))=2,"無定義","n/a"))</f>
        <v/>
      </c>
    </row>
    <row r="4">
      <c r="A4" s="12" t="inlineStr">
        <is>
          <t>營業成本（滾動四季）</t>
        </is>
      </c>
      <c r="B4" s="12" t="inlineStr">
        <is>
          <t>COGS TTM</t>
        </is>
      </c>
      <c r="C4" s="15" t="inlineStr">
        <is>
          <t>—</t>
        </is>
      </c>
      <c r="D4" s="15" t="inlineStr">
        <is>
          <t>n/a</t>
        </is>
      </c>
      <c r="E4" s="15" t="inlineStr">
        <is>
          <t>n/a</t>
        </is>
      </c>
      <c r="F4" s="13">
        <f>IFERROR(('損益表'!F3+'損益表'!E3+'損益表'!D3+'損益表'!C3),IF(ERROR.TYPE(('損益表'!F3+'損益表'!E3+'損益表'!D3+'損益表'!C3))=2,"無定義","n/a"))</f>
        <v/>
      </c>
      <c r="G4" s="13">
        <f>IFERROR(('損益表'!G3+'損益表'!F3+'損益表'!E3+'損益表'!D3),IF(ERROR.TYPE(('損益表'!G3+'損益表'!F3+'損益表'!E3+'損益表'!D3))=2,"無定義","n/a"))</f>
        <v/>
      </c>
      <c r="H4" s="13">
        <f>IFERROR(('損益表'!H3+'損益表'!G3+'損益表'!F3+'損益表'!E3),IF(ERROR.TYPE(('損益表'!H3+'損益表'!G3+'損益表'!F3+'損益表'!E3))=2,"無定義","n/a"))</f>
        <v/>
      </c>
      <c r="I4" s="13">
        <f>IFERROR(('損益表'!I3+'損益表'!H3+'損益表'!G3+'損益表'!F3),IF(ERROR.TYPE(('損益表'!I3+'損益表'!H3+'損益表'!G3+'損益表'!F3))=2,"無定義","n/a"))</f>
        <v/>
      </c>
      <c r="J4" s="13">
        <f>IFERROR(('損益表'!J3+'損益表'!I3+'損益表'!H3+'損益表'!G3),IF(ERROR.TYPE(('損益表'!J3+'損益表'!I3+'損益表'!H3+'損益表'!G3))=2,"無定義","n/a"))</f>
        <v/>
      </c>
      <c r="K4" s="13">
        <f>IFERROR(('損益表'!K3+'損益表'!J3+'損益表'!I3+'損益表'!H3),IF(ERROR.TYPE(('損益表'!K3+'損益表'!J3+'損益表'!I3+'損益表'!H3))=2,"無定義","n/a"))</f>
        <v/>
      </c>
      <c r="L4" s="13">
        <f>IFERROR(('損益表'!L3+'損益表'!K3+'損益表'!J3+'損益表'!I3),IF(ERROR.TYPE(('損益表'!L3+'損益表'!K3+'損益表'!J3+'損益表'!I3))=2,"無定義","n/a"))</f>
        <v/>
      </c>
      <c r="M4" s="13">
        <f>IFERROR(('損益表'!M3+'損益表'!L3+'損益表'!K3+'損益表'!J3),IF(ERROR.TYPE(('損益表'!M3+'損益表'!L3+'損益表'!K3+'損益表'!J3))=2,"無定義","n/a"))</f>
        <v/>
      </c>
      <c r="N4" s="13">
        <f>IFERROR(('損益表'!N3+'損益表'!M3+'損益表'!L3+'損益表'!K3),IF(ERROR.TYPE(('損益表'!N3+'損益表'!M3+'損益表'!L3+'損益表'!K3))=2,"無定義","n/a"))</f>
        <v/>
      </c>
      <c r="O4" s="13">
        <f>IFERROR(('損益表'!O3+'損益表'!N3+'損益表'!M3+'損益表'!L3),IF(ERROR.TYPE(('損益表'!O3+'損益表'!N3+'損益表'!M3+'損益表'!L3))=2,"無定義","n/a"))</f>
        <v/>
      </c>
      <c r="P4" s="13">
        <f>IFERROR(('損益表'!P3+'損益表'!O3+'損益表'!N3+'損益表'!M3),IF(ERROR.TYPE(('損益表'!P3+'損益表'!O3+'損益表'!N3+'損益表'!M3))=2,"無定義","n/a"))</f>
        <v/>
      </c>
      <c r="Q4" s="13">
        <f>IFERROR(('損益表'!Q3+'損益表'!P3+'損益表'!O3+'損益表'!N3),IF(ERROR.TYPE(('損益表'!Q3+'損益表'!P3+'損益表'!O3+'損益表'!N3))=2,"無定義","n/a"))</f>
        <v/>
      </c>
      <c r="R4" s="13">
        <f>IFERROR(('損益表'!R3+'損益表'!Q3+'損益表'!P3+'損益表'!O3),IF(ERROR.TYPE(('損益表'!R3+'損益表'!Q3+'損益表'!P3+'損益表'!O3))=2,"無定義","n/a"))</f>
        <v/>
      </c>
      <c r="S4" s="13">
        <f>IFERROR(('損益表'!S3+'損益表'!R3+'損益表'!Q3+'損益表'!P3),IF(ERROR.TYPE(('損益表'!S3+'損益表'!R3+'損益表'!Q3+'損益表'!P3))=2,"無定義","n/a"))</f>
        <v/>
      </c>
      <c r="T4" s="13">
        <f>IFERROR(('損益表'!T3+'損益表'!S3+'損益表'!R3+'損益表'!Q3),IF(ERROR.TYPE(('損益表'!T3+'損益表'!S3+'損益表'!R3+'損益表'!Q3))=2,"無定義","n/a"))</f>
        <v/>
      </c>
      <c r="U4" s="13">
        <f>IFERROR(('損益表'!U3+'損益表'!T3+'損益表'!S3+'損益表'!R3),IF(ERROR.TYPE(('損益表'!U3+'損益表'!T3+'損益表'!S3+'損益表'!R3))=2,"無定義","n/a"))</f>
        <v/>
      </c>
      <c r="V4" s="13">
        <f>IFERROR(('損益表'!V3+'損益表'!U3+'損益表'!T3+'損益表'!S3),IF(ERROR.TYPE(('損益表'!V3+'損益表'!U3+'損益表'!T3+'損益表'!S3))=2,"無定義","n/a"))</f>
        <v/>
      </c>
      <c r="W4" s="13">
        <f>IFERROR(('損益表'!W3+'損益表'!V3+'損益表'!U3+'損益表'!T3),IF(ERROR.TYPE(('損益表'!W3+'損益表'!V3+'損益表'!U3+'損益表'!T3))=2,"無定義","n/a"))</f>
        <v/>
      </c>
      <c r="X4" s="13">
        <f>IFERROR(('損益表'!X3+'損益表'!W3+'損益表'!V3+'損益表'!U3),IF(ERROR.TYPE(('損益表'!X3+'損益表'!W3+'損益表'!V3+'損益表'!U3))=2,"無定義","n/a"))</f>
        <v/>
      </c>
    </row>
    <row r="5">
      <c r="A5" s="12" t="inlineStr">
        <is>
          <t>毛利（滾動四季）</t>
        </is>
      </c>
      <c r="B5" s="12" t="inlineStr">
        <is>
          <t>Gross Profit TTM</t>
        </is>
      </c>
      <c r="C5" s="15" t="inlineStr">
        <is>
          <t>—</t>
        </is>
      </c>
      <c r="D5" s="15" t="inlineStr">
        <is>
          <t>n/a</t>
        </is>
      </c>
      <c r="E5" s="15" t="inlineStr">
        <is>
          <t>n/a</t>
        </is>
      </c>
      <c r="F5" s="13">
        <f>IFERROR(('損益表'!F4+'損益表'!E4+'損益表'!D4+'損益表'!C4),IF(ERROR.TYPE(('損益表'!F4+'損益表'!E4+'損益表'!D4+'損益表'!C4))=2,"無定義","n/a"))</f>
        <v/>
      </c>
      <c r="G5" s="13">
        <f>IFERROR(('損益表'!G4+'損益表'!F4+'損益表'!E4+'損益表'!D4),IF(ERROR.TYPE(('損益表'!G4+'損益表'!F4+'損益表'!E4+'損益表'!D4))=2,"無定義","n/a"))</f>
        <v/>
      </c>
      <c r="H5" s="13">
        <f>IFERROR(('損益表'!H4+'損益表'!G4+'損益表'!F4+'損益表'!E4),IF(ERROR.TYPE(('損益表'!H4+'損益表'!G4+'損益表'!F4+'損益表'!E4))=2,"無定義","n/a"))</f>
        <v/>
      </c>
      <c r="I5" s="13">
        <f>IFERROR(('損益表'!I4+'損益表'!H4+'損益表'!G4+'損益表'!F4),IF(ERROR.TYPE(('損益表'!I4+'損益表'!H4+'損益表'!G4+'損益表'!F4))=2,"無定義","n/a"))</f>
        <v/>
      </c>
      <c r="J5" s="13">
        <f>IFERROR(('損益表'!J4+'損益表'!I4+'損益表'!H4+'損益表'!G4),IF(ERROR.TYPE(('損益表'!J4+'損益表'!I4+'損益表'!H4+'損益表'!G4))=2,"無定義","n/a"))</f>
        <v/>
      </c>
      <c r="K5" s="13">
        <f>IFERROR(('損益表'!K4+'損益表'!J4+'損益表'!I4+'損益表'!H4),IF(ERROR.TYPE(('損益表'!K4+'損益表'!J4+'損益表'!I4+'損益表'!H4))=2,"無定義","n/a"))</f>
        <v/>
      </c>
      <c r="L5" s="13">
        <f>IFERROR(('損益表'!L4+'損益表'!K4+'損益表'!J4+'損益表'!I4),IF(ERROR.TYPE(('損益表'!L4+'損益表'!K4+'損益表'!J4+'損益表'!I4))=2,"無定義","n/a"))</f>
        <v/>
      </c>
      <c r="M5" s="13">
        <f>IFERROR(('損益表'!M4+'損益表'!L4+'損益表'!K4+'損益表'!J4),IF(ERROR.TYPE(('損益表'!M4+'損益表'!L4+'損益表'!K4+'損益表'!J4))=2,"無定義","n/a"))</f>
        <v/>
      </c>
      <c r="N5" s="13">
        <f>IFERROR(('損益表'!N4+'損益表'!M4+'損益表'!L4+'損益表'!K4),IF(ERROR.TYPE(('損益表'!N4+'損益表'!M4+'損益表'!L4+'損益表'!K4))=2,"無定義","n/a"))</f>
        <v/>
      </c>
      <c r="O5" s="13">
        <f>IFERROR(('損益表'!O4+'損益表'!N4+'損益表'!M4+'損益表'!L4),IF(ERROR.TYPE(('損益表'!O4+'損益表'!N4+'損益表'!M4+'損益表'!L4))=2,"無定義","n/a"))</f>
        <v/>
      </c>
      <c r="P5" s="13">
        <f>IFERROR(('損益表'!P4+'損益表'!O4+'損益表'!N4+'損益表'!M4),IF(ERROR.TYPE(('損益表'!P4+'損益表'!O4+'損益表'!N4+'損益表'!M4))=2,"無定義","n/a"))</f>
        <v/>
      </c>
      <c r="Q5" s="13">
        <f>IFERROR(('損益表'!Q4+'損益表'!P4+'損益表'!O4+'損益表'!N4),IF(ERROR.TYPE(('損益表'!Q4+'損益表'!P4+'損益表'!O4+'損益表'!N4))=2,"無定義","n/a"))</f>
        <v/>
      </c>
      <c r="R5" s="13">
        <f>IFERROR(('損益表'!R4+'損益表'!Q4+'損益表'!P4+'損益表'!O4),IF(ERROR.TYPE(('損益表'!R4+'損益表'!Q4+'損益表'!P4+'損益表'!O4))=2,"無定義","n/a"))</f>
        <v/>
      </c>
      <c r="S5" s="13">
        <f>IFERROR(('損益表'!S4+'損益表'!R4+'損益表'!Q4+'損益表'!P4),IF(ERROR.TYPE(('損益表'!S4+'損益表'!R4+'損益表'!Q4+'損益表'!P4))=2,"無定義","n/a"))</f>
        <v/>
      </c>
      <c r="T5" s="13">
        <f>IFERROR(('損益表'!T4+'損益表'!S4+'損益表'!R4+'損益表'!Q4),IF(ERROR.TYPE(('損益表'!T4+'損益表'!S4+'損益表'!R4+'損益表'!Q4))=2,"無定義","n/a"))</f>
        <v/>
      </c>
      <c r="U5" s="13">
        <f>IFERROR(('損益表'!U4+'損益表'!T4+'損益表'!S4+'損益表'!R4),IF(ERROR.TYPE(('損益表'!U4+'損益表'!T4+'損益表'!S4+'損益表'!R4))=2,"無定義","n/a"))</f>
        <v/>
      </c>
      <c r="V5" s="13">
        <f>IFERROR(('損益表'!V4+'損益表'!U4+'損益表'!T4+'損益表'!S4),IF(ERROR.TYPE(('損益表'!V4+'損益表'!U4+'損益表'!T4+'損益表'!S4))=2,"無定義","n/a"))</f>
        <v/>
      </c>
      <c r="W5" s="13">
        <f>IFERROR(('損益表'!W4+'損益表'!V4+'損益表'!U4+'損益表'!T4),IF(ERROR.TYPE(('損益表'!W4+'損益表'!V4+'損益表'!U4+'損益表'!T4))=2,"無定義","n/a"))</f>
        <v/>
      </c>
      <c r="X5" s="13">
        <f>IFERROR(('損益表'!X4+'損益表'!W4+'損益表'!V4+'損益表'!U4),IF(ERROR.TYPE(('損益表'!X4+'損益表'!W4+'損益表'!V4+'損益表'!U4))=2,"無定義","n/a"))</f>
        <v/>
      </c>
    </row>
    <row r="6">
      <c r="A6" s="12" t="inlineStr">
        <is>
          <t>營業利益（滾動四季）</t>
        </is>
      </c>
      <c r="B6" s="12" t="inlineStr">
        <is>
          <t>Operating Income TTM</t>
        </is>
      </c>
      <c r="C6" s="15" t="inlineStr">
        <is>
          <t>—</t>
        </is>
      </c>
      <c r="D6" s="15" t="inlineStr">
        <is>
          <t>n/a</t>
        </is>
      </c>
      <c r="E6" s="15" t="inlineStr">
        <is>
          <t>n/a</t>
        </is>
      </c>
      <c r="F6" s="13">
        <f>IFERROR(('損益表'!F9+'損益表'!E9+'損益表'!D9+'損益表'!C9),IF(ERROR.TYPE(('損益表'!F9+'損益表'!E9+'損益表'!D9+'損益表'!C9))=2,"無定義","n/a"))</f>
        <v/>
      </c>
      <c r="G6" s="13">
        <f>IFERROR(('損益表'!G9+'損益表'!F9+'損益表'!E9+'損益表'!D9),IF(ERROR.TYPE(('損益表'!G9+'損益表'!F9+'損益表'!E9+'損益表'!D9))=2,"無定義","n/a"))</f>
        <v/>
      </c>
      <c r="H6" s="13">
        <f>IFERROR(('損益表'!H9+'損益表'!G9+'損益表'!F9+'損益表'!E9),IF(ERROR.TYPE(('損益表'!H9+'損益表'!G9+'損益表'!F9+'損益表'!E9))=2,"無定義","n/a"))</f>
        <v/>
      </c>
      <c r="I6" s="13">
        <f>IFERROR(('損益表'!I9+'損益表'!H9+'損益表'!G9+'損益表'!F9),IF(ERROR.TYPE(('損益表'!I9+'損益表'!H9+'損益表'!G9+'損益表'!F9))=2,"無定義","n/a"))</f>
        <v/>
      </c>
      <c r="J6" s="13">
        <f>IFERROR(('損益表'!J9+'損益表'!I9+'損益表'!H9+'損益表'!G9),IF(ERROR.TYPE(('損益表'!J9+'損益表'!I9+'損益表'!H9+'損益表'!G9))=2,"無定義","n/a"))</f>
        <v/>
      </c>
      <c r="K6" s="13">
        <f>IFERROR(('損益表'!K9+'損益表'!J9+'損益表'!I9+'損益表'!H9),IF(ERROR.TYPE(('損益表'!K9+'損益表'!J9+'損益表'!I9+'損益表'!H9))=2,"無定義","n/a"))</f>
        <v/>
      </c>
      <c r="L6" s="13">
        <f>IFERROR(('損益表'!L9+'損益表'!K9+'損益表'!J9+'損益表'!I9),IF(ERROR.TYPE(('損益表'!L9+'損益表'!K9+'損益表'!J9+'損益表'!I9))=2,"無定義","n/a"))</f>
        <v/>
      </c>
      <c r="M6" s="13">
        <f>IFERROR(('損益表'!M9+'損益表'!L9+'損益表'!K9+'損益表'!J9),IF(ERROR.TYPE(('損益表'!M9+'損益表'!L9+'損益表'!K9+'損益表'!J9))=2,"無定義","n/a"))</f>
        <v/>
      </c>
      <c r="N6" s="13">
        <f>IFERROR(('損益表'!N9+'損益表'!M9+'損益表'!L9+'損益表'!K9),IF(ERROR.TYPE(('損益表'!N9+'損益表'!M9+'損益表'!L9+'損益表'!K9))=2,"無定義","n/a"))</f>
        <v/>
      </c>
      <c r="O6" s="13">
        <f>IFERROR(('損益表'!O9+'損益表'!N9+'損益表'!M9+'損益表'!L9),IF(ERROR.TYPE(('損益表'!O9+'損益表'!N9+'損益表'!M9+'損益表'!L9))=2,"無定義","n/a"))</f>
        <v/>
      </c>
      <c r="P6" s="13">
        <f>IFERROR(('損益表'!P9+'損益表'!O9+'損益表'!N9+'損益表'!M9),IF(ERROR.TYPE(('損益表'!P9+'損益表'!O9+'損益表'!N9+'損益表'!M9))=2,"無定義","n/a"))</f>
        <v/>
      </c>
      <c r="Q6" s="13">
        <f>IFERROR(('損益表'!Q9+'損益表'!P9+'損益表'!O9+'損益表'!N9),IF(ERROR.TYPE(('損益表'!Q9+'損益表'!P9+'損益表'!O9+'損益表'!N9))=2,"無定義","n/a"))</f>
        <v/>
      </c>
      <c r="R6" s="13">
        <f>IFERROR(('損益表'!R9+'損益表'!Q9+'損益表'!P9+'損益表'!O9),IF(ERROR.TYPE(('損益表'!R9+'損益表'!Q9+'損益表'!P9+'損益表'!O9))=2,"無定義","n/a"))</f>
        <v/>
      </c>
      <c r="S6" s="13">
        <f>IFERROR(('損益表'!S9+'損益表'!R9+'損益表'!Q9+'損益表'!P9),IF(ERROR.TYPE(('損益表'!S9+'損益表'!R9+'損益表'!Q9+'損益表'!P9))=2,"無定義","n/a"))</f>
        <v/>
      </c>
      <c r="T6" s="13">
        <f>IFERROR(('損益表'!T9+'損益表'!S9+'損益表'!R9+'損益表'!Q9),IF(ERROR.TYPE(('損益表'!T9+'損益表'!S9+'損益表'!R9+'損益表'!Q9))=2,"無定義","n/a"))</f>
        <v/>
      </c>
      <c r="U6" s="13">
        <f>IFERROR(('損益表'!U9+'損益表'!T9+'損益表'!S9+'損益表'!R9),IF(ERROR.TYPE(('損益表'!U9+'損益表'!T9+'損益表'!S9+'損益表'!R9))=2,"無定義","n/a"))</f>
        <v/>
      </c>
      <c r="V6" s="13">
        <f>IFERROR(('損益表'!V9+'損益表'!U9+'損益表'!T9+'損益表'!S9),IF(ERROR.TYPE(('損益表'!V9+'損益表'!U9+'損益表'!T9+'損益表'!S9))=2,"無定義","n/a"))</f>
        <v/>
      </c>
      <c r="W6" s="13">
        <f>IFERROR(('損益表'!W9+'損益表'!V9+'損益表'!U9+'損益表'!T9),IF(ERROR.TYPE(('損益表'!W9+'損益表'!V9+'損益表'!U9+'損益表'!T9))=2,"無定義","n/a"))</f>
        <v/>
      </c>
      <c r="X6" s="13">
        <f>IFERROR(('損益表'!X9+'損益表'!W9+'損益表'!V9+'損益表'!U9),IF(ERROR.TYPE(('損益表'!X9+'損益表'!W9+'損益表'!V9+'損益表'!U9))=2,"無定義","n/a"))</f>
        <v/>
      </c>
    </row>
    <row r="7">
      <c r="A7" s="12" t="inlineStr">
        <is>
          <t>稅前淨利（滾動四季）</t>
        </is>
      </c>
      <c r="B7" s="12" t="inlineStr">
        <is>
          <t>Pretax Income TTM</t>
        </is>
      </c>
      <c r="C7" s="15" t="inlineStr">
        <is>
          <t>—</t>
        </is>
      </c>
      <c r="D7" s="15" t="inlineStr">
        <is>
          <t>n/a</t>
        </is>
      </c>
      <c r="E7" s="15" t="inlineStr">
        <is>
          <t>n/a</t>
        </is>
      </c>
      <c r="F7" s="13">
        <f>IFERROR(('損益表'!F13+'損益表'!E13+'損益表'!D13+'損益表'!C13),IF(ERROR.TYPE(('損益表'!F13+'損益表'!E13+'損益表'!D13+'損益表'!C13))=2,"無定義","n/a"))</f>
        <v/>
      </c>
      <c r="G7" s="13">
        <f>IFERROR(('損益表'!G13+'損益表'!F13+'損益表'!E13+'損益表'!D13),IF(ERROR.TYPE(('損益表'!G13+'損益表'!F13+'損益表'!E13+'損益表'!D13))=2,"無定義","n/a"))</f>
        <v/>
      </c>
      <c r="H7" s="13">
        <f>IFERROR(('損益表'!H13+'損益表'!G13+'損益表'!F13+'損益表'!E13),IF(ERROR.TYPE(('損益表'!H13+'損益表'!G13+'損益表'!F13+'損益表'!E13))=2,"無定義","n/a"))</f>
        <v/>
      </c>
      <c r="I7" s="13">
        <f>IFERROR(('損益表'!I13+'損益表'!H13+'損益表'!G13+'損益表'!F13),IF(ERROR.TYPE(('損益表'!I13+'損益表'!H13+'損益表'!G13+'損益表'!F13))=2,"無定義","n/a"))</f>
        <v/>
      </c>
      <c r="J7" s="13">
        <f>IFERROR(('損益表'!J13+'損益表'!I13+'損益表'!H13+'損益表'!G13),IF(ERROR.TYPE(('損益表'!J13+'損益表'!I13+'損益表'!H13+'損益表'!G13))=2,"無定義","n/a"))</f>
        <v/>
      </c>
      <c r="K7" s="13">
        <f>IFERROR(('損益表'!K13+'損益表'!J13+'損益表'!I13+'損益表'!H13),IF(ERROR.TYPE(('損益表'!K13+'損益表'!J13+'損益表'!I13+'損益表'!H13))=2,"無定義","n/a"))</f>
        <v/>
      </c>
      <c r="L7" s="13">
        <f>IFERROR(('損益表'!L13+'損益表'!K13+'損益表'!J13+'損益表'!I13),IF(ERROR.TYPE(('損益表'!L13+'損益表'!K13+'損益表'!J13+'損益表'!I13))=2,"無定義","n/a"))</f>
        <v/>
      </c>
      <c r="M7" s="13">
        <f>IFERROR(('損益表'!M13+'損益表'!L13+'損益表'!K13+'損益表'!J13),IF(ERROR.TYPE(('損益表'!M13+'損益表'!L13+'損益表'!K13+'損益表'!J13))=2,"無定義","n/a"))</f>
        <v/>
      </c>
      <c r="N7" s="13">
        <f>IFERROR(('損益表'!N13+'損益表'!M13+'損益表'!L13+'損益表'!K13),IF(ERROR.TYPE(('損益表'!N13+'損益表'!M13+'損益表'!L13+'損益表'!K13))=2,"無定義","n/a"))</f>
        <v/>
      </c>
      <c r="O7" s="13">
        <f>IFERROR(('損益表'!O13+'損益表'!N13+'損益表'!M13+'損益表'!L13),IF(ERROR.TYPE(('損益表'!O13+'損益表'!N13+'損益表'!M13+'損益表'!L13))=2,"無定義","n/a"))</f>
        <v/>
      </c>
      <c r="P7" s="13">
        <f>IFERROR(('損益表'!P13+'損益表'!O13+'損益表'!N13+'損益表'!M13),IF(ERROR.TYPE(('損益表'!P13+'損益表'!O13+'損益表'!N13+'損益表'!M13))=2,"無定義","n/a"))</f>
        <v/>
      </c>
      <c r="Q7" s="13">
        <f>IFERROR(('損益表'!Q13+'損益表'!P13+'損益表'!O13+'損益表'!N13),IF(ERROR.TYPE(('損益表'!Q13+'損益表'!P13+'損益表'!O13+'損益表'!N13))=2,"無定義","n/a"))</f>
        <v/>
      </c>
      <c r="R7" s="13">
        <f>IFERROR(('損益表'!R13+'損益表'!Q13+'損益表'!P13+'損益表'!O13),IF(ERROR.TYPE(('損益表'!R13+'損益表'!Q13+'損益表'!P13+'損益表'!O13))=2,"無定義","n/a"))</f>
        <v/>
      </c>
      <c r="S7" s="13">
        <f>IFERROR(('損益表'!S13+'損益表'!R13+'損益表'!Q13+'損益表'!P13),IF(ERROR.TYPE(('損益表'!S13+'損益表'!R13+'損益表'!Q13+'損益表'!P13))=2,"無定義","n/a"))</f>
        <v/>
      </c>
      <c r="T7" s="13">
        <f>IFERROR(('損益表'!T13+'損益表'!S13+'損益表'!R13+'損益表'!Q13),IF(ERROR.TYPE(('損益表'!T13+'損益表'!S13+'損益表'!R13+'損益表'!Q13))=2,"無定義","n/a"))</f>
        <v/>
      </c>
      <c r="U7" s="13">
        <f>IFERROR(('損益表'!U13+'損益表'!T13+'損益表'!S13+'損益表'!R13),IF(ERROR.TYPE(('損益表'!U13+'損益表'!T13+'損益表'!S13+'損益表'!R13))=2,"無定義","n/a"))</f>
        <v/>
      </c>
      <c r="V7" s="13">
        <f>IFERROR(('損益表'!V13+'損益表'!U13+'損益表'!T13+'損益表'!S13),IF(ERROR.TYPE(('損益表'!V13+'損益表'!U13+'損益表'!T13+'損益表'!S13))=2,"無定義","n/a"))</f>
        <v/>
      </c>
      <c r="W7" s="13">
        <f>IFERROR(('損益表'!W13+'損益表'!V13+'損益表'!U13+'損益表'!T13),IF(ERROR.TYPE(('損益表'!W13+'損益表'!V13+'損益表'!U13+'損益表'!T13))=2,"無定義","n/a"))</f>
        <v/>
      </c>
      <c r="X7" s="13">
        <f>IFERROR(('損益表'!X13+'損益表'!W13+'損益表'!V13+'損益表'!U13),IF(ERROR.TYPE(('損益表'!X13+'損益表'!W13+'損益表'!V13+'損益表'!U13))=2,"無定義","n/a"))</f>
        <v/>
      </c>
    </row>
    <row r="8">
      <c r="A8" s="12" t="inlineStr">
        <is>
          <t>所得稅費用（滾動四季）</t>
        </is>
      </c>
      <c r="B8" s="12" t="inlineStr">
        <is>
          <t>Income Tax TTM</t>
        </is>
      </c>
      <c r="C8" s="15" t="inlineStr">
        <is>
          <t>—</t>
        </is>
      </c>
      <c r="D8" s="15" t="inlineStr">
        <is>
          <t>n/a</t>
        </is>
      </c>
      <c r="E8" s="15" t="inlineStr">
        <is>
          <t>n/a</t>
        </is>
      </c>
      <c r="F8" s="13">
        <f>IFERROR(('損益表'!F16+'損益表'!E16+'損益表'!D16+'損益表'!C16),IF(ERROR.TYPE(('損益表'!F16+'損益表'!E16+'損益表'!D16+'損益表'!C16))=2,"無定義","n/a"))</f>
        <v/>
      </c>
      <c r="G8" s="13">
        <f>IFERROR(('損益表'!G16+'損益表'!F16+'損益表'!E16+'損益表'!D16),IF(ERROR.TYPE(('損益表'!G16+'損益表'!F16+'損益表'!E16+'損益表'!D16))=2,"無定義","n/a"))</f>
        <v/>
      </c>
      <c r="H8" s="13">
        <f>IFERROR(('損益表'!H16+'損益表'!G16+'損益表'!F16+'損益表'!E16),IF(ERROR.TYPE(('損益表'!H16+'損益表'!G16+'損益表'!F16+'損益表'!E16))=2,"無定義","n/a"))</f>
        <v/>
      </c>
      <c r="I8" s="13">
        <f>IFERROR(('損益表'!I16+'損益表'!H16+'損益表'!G16+'損益表'!F16),IF(ERROR.TYPE(('損益表'!I16+'損益表'!H16+'損益表'!G16+'損益表'!F16))=2,"無定義","n/a"))</f>
        <v/>
      </c>
      <c r="J8" s="13">
        <f>IFERROR(('損益表'!J16+'損益表'!I16+'損益表'!H16+'損益表'!G16),IF(ERROR.TYPE(('損益表'!J16+'損益表'!I16+'損益表'!H16+'損益表'!G16))=2,"無定義","n/a"))</f>
        <v/>
      </c>
      <c r="K8" s="13">
        <f>IFERROR(('損益表'!K16+'損益表'!J16+'損益表'!I16+'損益表'!H16),IF(ERROR.TYPE(('損益表'!K16+'損益表'!J16+'損益表'!I16+'損益表'!H16))=2,"無定義","n/a"))</f>
        <v/>
      </c>
      <c r="L8" s="13">
        <f>IFERROR(('損益表'!L16+'損益表'!K16+'損益表'!J16+'損益表'!I16),IF(ERROR.TYPE(('損益表'!L16+'損益表'!K16+'損益表'!J16+'損益表'!I16))=2,"無定義","n/a"))</f>
        <v/>
      </c>
      <c r="M8" s="13">
        <f>IFERROR(('損益表'!M16+'損益表'!L16+'損益表'!K16+'損益表'!J16),IF(ERROR.TYPE(('損益表'!M16+'損益表'!L16+'損益表'!K16+'損益表'!J16))=2,"無定義","n/a"))</f>
        <v/>
      </c>
      <c r="N8" s="13">
        <f>IFERROR(('損益表'!N16+'損益表'!M16+'損益表'!L16+'損益表'!K16),IF(ERROR.TYPE(('損益表'!N16+'損益表'!M16+'損益表'!L16+'損益表'!K16))=2,"無定義","n/a"))</f>
        <v/>
      </c>
      <c r="O8" s="13">
        <f>IFERROR(('損益表'!O16+'損益表'!N16+'損益表'!M16+'損益表'!L16),IF(ERROR.TYPE(('損益表'!O16+'損益表'!N16+'損益表'!M16+'損益表'!L16))=2,"無定義","n/a"))</f>
        <v/>
      </c>
      <c r="P8" s="13">
        <f>IFERROR(('損益表'!P16+'損益表'!O16+'損益表'!N16+'損益表'!M16),IF(ERROR.TYPE(('損益表'!P16+'損益表'!O16+'損益表'!N16+'損益表'!M16))=2,"無定義","n/a"))</f>
        <v/>
      </c>
      <c r="Q8" s="13">
        <f>IFERROR(('損益表'!Q16+'損益表'!P16+'損益表'!O16+'損益表'!N16),IF(ERROR.TYPE(('損益表'!Q16+'損益表'!P16+'損益表'!O16+'損益表'!N16))=2,"無定義","n/a"))</f>
        <v/>
      </c>
      <c r="R8" s="13">
        <f>IFERROR(('損益表'!R16+'損益表'!Q16+'損益表'!P16+'損益表'!O16),IF(ERROR.TYPE(('損益表'!R16+'損益表'!Q16+'損益表'!P16+'損益表'!O16))=2,"無定義","n/a"))</f>
        <v/>
      </c>
      <c r="S8" s="13">
        <f>IFERROR(('損益表'!S16+'損益表'!R16+'損益表'!Q16+'損益表'!P16),IF(ERROR.TYPE(('損益表'!S16+'損益表'!R16+'損益表'!Q16+'損益表'!P16))=2,"無定義","n/a"))</f>
        <v/>
      </c>
      <c r="T8" s="13">
        <f>IFERROR(('損益表'!T16+'損益表'!S16+'損益表'!R16+'損益表'!Q16),IF(ERROR.TYPE(('損益表'!T16+'損益表'!S16+'損益表'!R16+'損益表'!Q16))=2,"無定義","n/a"))</f>
        <v/>
      </c>
      <c r="U8" s="13">
        <f>IFERROR(('損益表'!U16+'損益表'!T16+'損益表'!S16+'損益表'!R16),IF(ERROR.TYPE(('損益表'!U16+'損益表'!T16+'損益表'!S16+'損益表'!R16))=2,"無定義","n/a"))</f>
        <v/>
      </c>
      <c r="V8" s="13">
        <f>IFERROR(('損益表'!V16+'損益表'!U16+'損益表'!T16+'損益表'!S16),IF(ERROR.TYPE(('損益表'!V16+'損益表'!U16+'損益表'!T16+'損益表'!S16))=2,"無定義","n/a"))</f>
        <v/>
      </c>
      <c r="W8" s="13">
        <f>IFERROR(('損益表'!W16+'損益表'!V16+'損益表'!U16+'損益表'!T16),IF(ERROR.TYPE(('損益表'!W16+'損益表'!V16+'損益表'!U16+'損益表'!T16))=2,"無定義","n/a"))</f>
        <v/>
      </c>
      <c r="X8" s="13">
        <f>IFERROR(('損益表'!X16+'損益表'!W16+'損益表'!V16+'損益表'!U16),IF(ERROR.TYPE(('損益表'!X16+'損益表'!W16+'損益表'!V16+'損益表'!U16))=2,"無定義","n/a"))</f>
        <v/>
      </c>
    </row>
    <row r="9">
      <c r="A9" s="12" t="inlineStr">
        <is>
          <t>利息費用（滾動四季）</t>
        </is>
      </c>
      <c r="B9" s="12" t="inlineStr">
        <is>
          <t>Interest Expense TTM</t>
        </is>
      </c>
      <c r="C9" s="15" t="inlineStr">
        <is>
          <t>—</t>
        </is>
      </c>
      <c r="D9" s="15" t="inlineStr">
        <is>
          <t>n/a</t>
        </is>
      </c>
      <c r="E9" s="15" t="inlineStr">
        <is>
          <t>n/a</t>
        </is>
      </c>
      <c r="F9" s="13">
        <f>IFERROR(('損益表'!F10+'損益表'!E10+'損益表'!D10+'損益表'!C10),IF(ERROR.TYPE(('損益表'!F10+'損益表'!E10+'損益表'!D10+'損益表'!C10))=2,"無定義","n/a"))</f>
        <v/>
      </c>
      <c r="G9" s="13">
        <f>IFERROR(('損益表'!G10+'損益表'!F10+'損益表'!E10+'損益表'!D10),IF(ERROR.TYPE(('損益表'!G10+'損益表'!F10+'損益表'!E10+'損益表'!D10))=2,"無定義","n/a"))</f>
        <v/>
      </c>
      <c r="H9" s="13">
        <f>IFERROR(('損益表'!H10+'損益表'!G10+'損益表'!F10+'損益表'!E10),IF(ERROR.TYPE(('損益表'!H10+'損益表'!G10+'損益表'!F10+'損益表'!E10))=2,"無定義","n/a"))</f>
        <v/>
      </c>
      <c r="I9" s="13">
        <f>IFERROR(('損益表'!I10+'損益表'!H10+'損益表'!G10+'損益表'!F10),IF(ERROR.TYPE(('損益表'!I10+'損益表'!H10+'損益表'!G10+'損益表'!F10))=2,"無定義","n/a"))</f>
        <v/>
      </c>
      <c r="J9" s="13">
        <f>IFERROR(('損益表'!J10+'損益表'!I10+'損益表'!H10+'損益表'!G10),IF(ERROR.TYPE(('損益表'!J10+'損益表'!I10+'損益表'!H10+'損益表'!G10))=2,"無定義","n/a"))</f>
        <v/>
      </c>
      <c r="K9" s="13">
        <f>IFERROR(('損益表'!K10+'損益表'!J10+'損益表'!I10+'損益表'!H10),IF(ERROR.TYPE(('損益表'!K10+'損益表'!J10+'損益表'!I10+'損益表'!H10))=2,"無定義","n/a"))</f>
        <v/>
      </c>
      <c r="L9" s="13">
        <f>IFERROR(('損益表'!L10+'損益表'!K10+'損益表'!J10+'損益表'!I10),IF(ERROR.TYPE(('損益表'!L10+'損益表'!K10+'損益表'!J10+'損益表'!I10))=2,"無定義","n/a"))</f>
        <v/>
      </c>
      <c r="M9" s="13">
        <f>IFERROR(('損益表'!M10+'損益表'!L10+'損益表'!K10+'損益表'!J10),IF(ERROR.TYPE(('損益表'!M10+'損益表'!L10+'損益表'!K10+'損益表'!J10))=2,"無定義","n/a"))</f>
        <v/>
      </c>
      <c r="N9" s="13">
        <f>IFERROR(('損益表'!N10+'損益表'!M10+'損益表'!L10+'損益表'!K10),IF(ERROR.TYPE(('損益表'!N10+'損益表'!M10+'損益表'!L10+'損益表'!K10))=2,"無定義","n/a"))</f>
        <v/>
      </c>
      <c r="O9" s="13">
        <f>IFERROR(('損益表'!O10+'損益表'!N10+'損益表'!M10+'損益表'!L10),IF(ERROR.TYPE(('損益表'!O10+'損益表'!N10+'損益表'!M10+'損益表'!L10))=2,"無定義","n/a"))</f>
        <v/>
      </c>
      <c r="P9" s="13">
        <f>IFERROR(('損益表'!P10+'損益表'!O10+'損益表'!N10+'損益表'!M10),IF(ERROR.TYPE(('損益表'!P10+'損益表'!O10+'損益表'!N10+'損益表'!M10))=2,"無定義","n/a"))</f>
        <v/>
      </c>
      <c r="Q9" s="13">
        <f>IFERROR(('損益表'!Q10+'損益表'!P10+'損益表'!O10+'損益表'!N10),IF(ERROR.TYPE(('損益表'!Q10+'損益表'!P10+'損益表'!O10+'損益表'!N10))=2,"無定義","n/a"))</f>
        <v/>
      </c>
      <c r="R9" s="13">
        <f>IFERROR(('損益表'!R10+'損益表'!Q10+'損益表'!P10+'損益表'!O10),IF(ERROR.TYPE(('損益表'!R10+'損益表'!Q10+'損益表'!P10+'損益表'!O10))=2,"無定義","n/a"))</f>
        <v/>
      </c>
      <c r="S9" s="13">
        <f>IFERROR(('損益表'!S10+'損益表'!R10+'損益表'!Q10+'損益表'!P10),IF(ERROR.TYPE(('損益表'!S10+'損益表'!R10+'損益表'!Q10+'損益表'!P10))=2,"無定義","n/a"))</f>
        <v/>
      </c>
      <c r="T9" s="13">
        <f>IFERROR(('損益表'!T10+'損益表'!S10+'損益表'!R10+'損益表'!Q10),IF(ERROR.TYPE(('損益表'!T10+'損益表'!S10+'損益表'!R10+'損益表'!Q10))=2,"無定義","n/a"))</f>
        <v/>
      </c>
      <c r="U9" s="13">
        <f>IFERROR(('損益表'!U10+'損益表'!T10+'損益表'!S10+'損益表'!R10),IF(ERROR.TYPE(('損益表'!U10+'損益表'!T10+'損益表'!S10+'損益表'!R10))=2,"無定義","n/a"))</f>
        <v/>
      </c>
      <c r="V9" s="13">
        <f>IFERROR(('損益表'!V10+'損益表'!U10+'損益表'!T10+'損益表'!S10),IF(ERROR.TYPE(('損益表'!V10+'損益表'!U10+'損益表'!T10+'損益表'!S10))=2,"無定義","n/a"))</f>
        <v/>
      </c>
      <c r="W9" s="13">
        <f>IFERROR(('損益表'!W10+'損益表'!V10+'損益表'!U10+'損益表'!T10),IF(ERROR.TYPE(('損益表'!W10+'損益表'!V10+'損益表'!U10+'損益表'!T10))=2,"無定義","n/a"))</f>
        <v/>
      </c>
      <c r="X9" s="13">
        <f>IFERROR(('損益表'!X10+'損益表'!W10+'損益表'!V10+'損益表'!U10),IF(ERROR.TYPE(('損益表'!X10+'損益表'!W10+'損益表'!V10+'損益表'!U10))=2,"無定義","n/a"))</f>
        <v/>
      </c>
    </row>
    <row r="10">
      <c r="A10" s="12" t="inlineStr">
        <is>
          <t>EBIT（滾動四季）</t>
        </is>
      </c>
      <c r="B10" s="12" t="inlineStr">
        <is>
          <t>EBIT TTM</t>
        </is>
      </c>
      <c r="C10" s="15" t="inlineStr">
        <is>
          <t>—</t>
        </is>
      </c>
      <c r="D10" s="15" t="inlineStr">
        <is>
          <t>n/a</t>
        </is>
      </c>
      <c r="E10" s="15" t="inlineStr">
        <is>
          <t>n/a</t>
        </is>
      </c>
      <c r="F10" s="13">
        <f>IFERROR(('損益表'!F14+'損益表'!E14+'損益表'!D14+'損益表'!C14),IF(ERROR.TYPE(('損益表'!F14+'損益表'!E14+'損益表'!D14+'損益表'!C14))=2,"無定義","n/a"))</f>
        <v/>
      </c>
      <c r="G10" s="13">
        <f>IFERROR(('損益表'!G14+'損益表'!F14+'損益表'!E14+'損益表'!D14),IF(ERROR.TYPE(('損益表'!G14+'損益表'!F14+'損益表'!E14+'損益表'!D14))=2,"無定義","n/a"))</f>
        <v/>
      </c>
      <c r="H10" s="13">
        <f>IFERROR(('損益表'!H14+'損益表'!G14+'損益表'!F14+'損益表'!E14),IF(ERROR.TYPE(('損益表'!H14+'損益表'!G14+'損益表'!F14+'損益表'!E14))=2,"無定義","n/a"))</f>
        <v/>
      </c>
      <c r="I10" s="13">
        <f>IFERROR(('損益表'!I14+'損益表'!H14+'損益表'!G14+'損益表'!F14),IF(ERROR.TYPE(('損益表'!I14+'損益表'!H14+'損益表'!G14+'損益表'!F14))=2,"無定義","n/a"))</f>
        <v/>
      </c>
      <c r="J10" s="13">
        <f>IFERROR(('損益表'!J14+'損益表'!I14+'損益表'!H14+'損益表'!G14),IF(ERROR.TYPE(('損益表'!J14+'損益表'!I14+'損益表'!H14+'損益表'!G14))=2,"無定義","n/a"))</f>
        <v/>
      </c>
      <c r="K10" s="13">
        <f>IFERROR(('損益表'!K14+'損益表'!J14+'損益表'!I14+'損益表'!H14),IF(ERROR.TYPE(('損益表'!K14+'損益表'!J14+'損益表'!I14+'損益表'!H14))=2,"無定義","n/a"))</f>
        <v/>
      </c>
      <c r="L10" s="13">
        <f>IFERROR(('損益表'!L14+'損益表'!K14+'損益表'!J14+'損益表'!I14),IF(ERROR.TYPE(('損益表'!L14+'損益表'!K14+'損益表'!J14+'損益表'!I14))=2,"無定義","n/a"))</f>
        <v/>
      </c>
      <c r="M10" s="13">
        <f>IFERROR(('損益表'!M14+'損益表'!L14+'損益表'!K14+'損益表'!J14),IF(ERROR.TYPE(('損益表'!M14+'損益表'!L14+'損益表'!K14+'損益表'!J14))=2,"無定義","n/a"))</f>
        <v/>
      </c>
      <c r="N10" s="13">
        <f>IFERROR(('損益表'!N14+'損益表'!M14+'損益表'!L14+'損益表'!K14),IF(ERROR.TYPE(('損益表'!N14+'損益表'!M14+'損益表'!L14+'損益表'!K14))=2,"無定義","n/a"))</f>
        <v/>
      </c>
      <c r="O10" s="13">
        <f>IFERROR(('損益表'!O14+'損益表'!N14+'損益表'!M14+'損益表'!L14),IF(ERROR.TYPE(('損益表'!O14+'損益表'!N14+'損益表'!M14+'損益表'!L14))=2,"無定義","n/a"))</f>
        <v/>
      </c>
      <c r="P10" s="13">
        <f>IFERROR(('損益表'!P14+'損益表'!O14+'損益表'!N14+'損益表'!M14),IF(ERROR.TYPE(('損益表'!P14+'損益表'!O14+'損益表'!N14+'損益表'!M14))=2,"無定義","n/a"))</f>
        <v/>
      </c>
      <c r="Q10" s="13">
        <f>IFERROR(('損益表'!Q14+'損益表'!P14+'損益表'!O14+'損益表'!N14),IF(ERROR.TYPE(('損益表'!Q14+'損益表'!P14+'損益表'!O14+'損益表'!N14))=2,"無定義","n/a"))</f>
        <v/>
      </c>
      <c r="R10" s="13">
        <f>IFERROR(('損益表'!R14+'損益表'!Q14+'損益表'!P14+'損益表'!O14),IF(ERROR.TYPE(('損益表'!R14+'損益表'!Q14+'損益表'!P14+'損益表'!O14))=2,"無定義","n/a"))</f>
        <v/>
      </c>
      <c r="S10" s="13">
        <f>IFERROR(('損益表'!S14+'損益表'!R14+'損益表'!Q14+'損益表'!P14),IF(ERROR.TYPE(('損益表'!S14+'損益表'!R14+'損益表'!Q14+'損益表'!P14))=2,"無定義","n/a"))</f>
        <v/>
      </c>
      <c r="T10" s="13">
        <f>IFERROR(('損益表'!T14+'損益表'!S14+'損益表'!R14+'損益表'!Q14),IF(ERROR.TYPE(('損益表'!T14+'損益表'!S14+'損益表'!R14+'損益表'!Q14))=2,"無定義","n/a"))</f>
        <v/>
      </c>
      <c r="U10" s="13">
        <f>IFERROR(('損益表'!U14+'損益表'!T14+'損益表'!S14+'損益表'!R14),IF(ERROR.TYPE(('損益表'!U14+'損益表'!T14+'損益表'!S14+'損益表'!R14))=2,"無定義","n/a"))</f>
        <v/>
      </c>
      <c r="V10" s="13">
        <f>IFERROR(('損益表'!V14+'損益表'!U14+'損益表'!T14+'損益表'!S14),IF(ERROR.TYPE(('損益表'!V14+'損益表'!U14+'損益表'!T14+'損益表'!S14))=2,"無定義","n/a"))</f>
        <v/>
      </c>
      <c r="W10" s="13">
        <f>IFERROR(('損益表'!W14+'損益表'!V14+'損益表'!U14+'損益表'!T14),IF(ERROR.TYPE(('損益表'!W14+'損益表'!V14+'損益表'!U14+'損益表'!T14))=2,"無定義","n/a"))</f>
        <v/>
      </c>
      <c r="X10" s="13">
        <f>IFERROR(('損益表'!X14+'損益表'!W14+'損益表'!V14+'損益表'!U14),IF(ERROR.TYPE(('損益表'!X14+'損益表'!W14+'損益表'!V14+'損益表'!U14))=2,"無定義","n/a"))</f>
        <v/>
      </c>
    </row>
    <row r="11">
      <c r="A11" s="12" t="inlineStr">
        <is>
          <t>財務費用（滾動四季）</t>
        </is>
      </c>
      <c r="B11" s="12" t="inlineStr">
        <is>
          <t>Finance Cost TTM</t>
        </is>
      </c>
      <c r="C11" s="13">
        <f>IFERROR('關鍵指標'!C10-'關鍵指標'!C7,IF(ERROR.TYPE('關鍵指標'!C10-'關鍵指標'!C7)=2,"無定義","n/a"))</f>
        <v/>
      </c>
      <c r="D11" s="13">
        <f>IFERROR('關鍵指標'!D10-'關鍵指標'!D7,IF(ERROR.TYPE('關鍵指標'!D10-'關鍵指標'!D7)=2,"無定義","n/a"))</f>
        <v/>
      </c>
      <c r="E11" s="13">
        <f>IFERROR('關鍵指標'!E10-'關鍵指標'!E7,IF(ERROR.TYPE('關鍵指標'!E10-'關鍵指標'!E7)=2,"無定義","n/a"))</f>
        <v/>
      </c>
      <c r="F11" s="13">
        <f>IFERROR('關鍵指標'!F10-'關鍵指標'!F7,IF(ERROR.TYPE('關鍵指標'!F10-'關鍵指標'!F7)=2,"無定義","n/a"))</f>
        <v/>
      </c>
      <c r="G11" s="13">
        <f>IFERROR('關鍵指標'!G10-'關鍵指標'!G7,IF(ERROR.TYPE('關鍵指標'!G10-'關鍵指標'!G7)=2,"無定義","n/a"))</f>
        <v/>
      </c>
      <c r="H11" s="13">
        <f>IFERROR('關鍵指標'!H10-'關鍵指標'!H7,IF(ERROR.TYPE('關鍵指標'!H10-'關鍵指標'!H7)=2,"無定義","n/a"))</f>
        <v/>
      </c>
      <c r="I11" s="13">
        <f>IFERROR('關鍵指標'!I10-'關鍵指標'!I7,IF(ERROR.TYPE('關鍵指標'!I10-'關鍵指標'!I7)=2,"無定義","n/a"))</f>
        <v/>
      </c>
      <c r="J11" s="13">
        <f>IFERROR('關鍵指標'!J10-'關鍵指標'!J7,IF(ERROR.TYPE('關鍵指標'!J10-'關鍵指標'!J7)=2,"無定義","n/a"))</f>
        <v/>
      </c>
      <c r="K11" s="13">
        <f>IFERROR('關鍵指標'!K10-'關鍵指標'!K7,IF(ERROR.TYPE('關鍵指標'!K10-'關鍵指標'!K7)=2,"無定義","n/a"))</f>
        <v/>
      </c>
      <c r="L11" s="13">
        <f>IFERROR('關鍵指標'!L10-'關鍵指標'!L7,IF(ERROR.TYPE('關鍵指標'!L10-'關鍵指標'!L7)=2,"無定義","n/a"))</f>
        <v/>
      </c>
      <c r="M11" s="13">
        <f>IFERROR('關鍵指標'!M10-'關鍵指標'!M7,IF(ERROR.TYPE('關鍵指標'!M10-'關鍵指標'!M7)=2,"無定義","n/a"))</f>
        <v/>
      </c>
      <c r="N11" s="13">
        <f>IFERROR('關鍵指標'!N10-'關鍵指標'!N7,IF(ERROR.TYPE('關鍵指標'!N10-'關鍵指標'!N7)=2,"無定義","n/a"))</f>
        <v/>
      </c>
      <c r="O11" s="13">
        <f>IFERROR('關鍵指標'!O10-'關鍵指標'!O7,IF(ERROR.TYPE('關鍵指標'!O10-'關鍵指標'!O7)=2,"無定義","n/a"))</f>
        <v/>
      </c>
      <c r="P11" s="13">
        <f>IFERROR('關鍵指標'!P10-'關鍵指標'!P7,IF(ERROR.TYPE('關鍵指標'!P10-'關鍵指標'!P7)=2,"無定義","n/a"))</f>
        <v/>
      </c>
      <c r="Q11" s="13">
        <f>IFERROR('關鍵指標'!Q10-'關鍵指標'!Q7,IF(ERROR.TYPE('關鍵指標'!Q10-'關鍵指標'!Q7)=2,"無定義","n/a"))</f>
        <v/>
      </c>
      <c r="R11" s="13">
        <f>IFERROR('關鍵指標'!R10-'關鍵指標'!R7,IF(ERROR.TYPE('關鍵指標'!R10-'關鍵指標'!R7)=2,"無定義","n/a"))</f>
        <v/>
      </c>
      <c r="S11" s="13">
        <f>IFERROR('關鍵指標'!S10-'關鍵指標'!S7,IF(ERROR.TYPE('關鍵指標'!S10-'關鍵指標'!S7)=2,"無定義","n/a"))</f>
        <v/>
      </c>
      <c r="T11" s="13">
        <f>IFERROR('關鍵指標'!T10-'關鍵指標'!T7,IF(ERROR.TYPE('關鍵指標'!T10-'關鍵指標'!T7)=2,"無定義","n/a"))</f>
        <v/>
      </c>
      <c r="U11" s="13">
        <f>IFERROR('關鍵指標'!U10-'關鍵指標'!U7,IF(ERROR.TYPE('關鍵指標'!U10-'關鍵指標'!U7)=2,"無定義","n/a"))</f>
        <v/>
      </c>
      <c r="V11" s="13">
        <f>IFERROR('關鍵指標'!V10-'關鍵指標'!V7,IF(ERROR.TYPE('關鍵指標'!V10-'關鍵指標'!V7)=2,"無定義","n/a"))</f>
        <v/>
      </c>
      <c r="W11" s="13">
        <f>IFERROR('關鍵指標'!W10-'關鍵指標'!W7,IF(ERROR.TYPE('關鍵指標'!W10-'關鍵指標'!W7)=2,"無定義","n/a"))</f>
        <v/>
      </c>
      <c r="X11" s="13">
        <f>IFERROR('關鍵指標'!X10-'關鍵指標'!X7,IF(ERROR.TYPE('關鍵指標'!X10-'關鍵指標'!X7)=2,"無定義","n/a"))</f>
        <v/>
      </c>
    </row>
    <row r="12">
      <c r="A12" s="12" t="inlineStr">
        <is>
          <t>折舊及攤銷（滾動四季）</t>
        </is>
      </c>
      <c r="B12" s="12" t="inlineStr">
        <is>
          <t>D&amp;A TTM</t>
        </is>
      </c>
      <c r="C12" s="15" t="inlineStr">
        <is>
          <t>—</t>
        </is>
      </c>
      <c r="D12" s="15" t="inlineStr">
        <is>
          <t>n/a</t>
        </is>
      </c>
      <c r="E12" s="15" t="inlineStr">
        <is>
          <t>n/a</t>
        </is>
      </c>
      <c r="F12" s="13">
        <f>IFERROR(('現金流量表'!F3+'現金流量表'!E3+'現金流量表'!D3+'現金流量表'!C3),IF(ERROR.TYPE(('現金流量表'!F3+'現金流量表'!E3+'現金流量表'!D3+'現金流量表'!C3))=2,"無定義","n/a"))</f>
        <v/>
      </c>
      <c r="G12" s="13">
        <f>IFERROR(('現金流量表'!G3+'現金流量表'!F3+'現金流量表'!E3+'現金流量表'!D3),IF(ERROR.TYPE(('現金流量表'!G3+'現金流量表'!F3+'現金流量表'!E3+'現金流量表'!D3))=2,"無定義","n/a"))</f>
        <v/>
      </c>
      <c r="H12" s="13">
        <f>IFERROR(('現金流量表'!H3+'現金流量表'!G3+'現金流量表'!F3+'現金流量表'!E3),IF(ERROR.TYPE(('現金流量表'!H3+'現金流量表'!G3+'現金流量表'!F3+'現金流量表'!E3))=2,"無定義","n/a"))</f>
        <v/>
      </c>
      <c r="I12" s="13">
        <f>IFERROR(('現金流量表'!I3+'現金流量表'!H3+'現金流量表'!G3+'現金流量表'!F3),IF(ERROR.TYPE(('現金流量表'!I3+'現金流量表'!H3+'現金流量表'!G3+'現金流量表'!F3))=2,"無定義","n/a"))</f>
        <v/>
      </c>
      <c r="J12" s="13">
        <f>IFERROR(('現金流量表'!J3+'現金流量表'!I3+'現金流量表'!H3+'現金流量表'!G3),IF(ERROR.TYPE(('現金流量表'!J3+'現金流量表'!I3+'現金流量表'!H3+'現金流量表'!G3))=2,"無定義","n/a"))</f>
        <v/>
      </c>
      <c r="K12" s="13">
        <f>IFERROR(('現金流量表'!K3+'現金流量表'!J3+'現金流量表'!I3+'現金流量表'!H3),IF(ERROR.TYPE(('現金流量表'!K3+'現金流量表'!J3+'現金流量表'!I3+'現金流量表'!H3))=2,"無定義","n/a"))</f>
        <v/>
      </c>
      <c r="L12" s="13">
        <f>IFERROR(('現金流量表'!L3+'現金流量表'!K3+'現金流量表'!J3+'現金流量表'!I3),IF(ERROR.TYPE(('現金流量表'!L3+'現金流量表'!K3+'現金流量表'!J3+'現金流量表'!I3))=2,"無定義","n/a"))</f>
        <v/>
      </c>
      <c r="M12" s="13">
        <f>IFERROR(('現金流量表'!M3+'現金流量表'!L3+'現金流量表'!K3+'現金流量表'!J3),IF(ERROR.TYPE(('現金流量表'!M3+'現金流量表'!L3+'現金流量表'!K3+'現金流量表'!J3))=2,"無定義","n/a"))</f>
        <v/>
      </c>
      <c r="N12" s="13">
        <f>IFERROR(('現金流量表'!N3+'現金流量表'!M3+'現金流量表'!L3+'現金流量表'!K3),IF(ERROR.TYPE(('現金流量表'!N3+'現金流量表'!M3+'現金流量表'!L3+'現金流量表'!K3))=2,"無定義","n/a"))</f>
        <v/>
      </c>
      <c r="O12" s="13">
        <f>IFERROR(('現金流量表'!O3+'現金流量表'!N3+'現金流量表'!M3+'現金流量表'!L3),IF(ERROR.TYPE(('現金流量表'!O3+'現金流量表'!N3+'現金流量表'!M3+'現金流量表'!L3))=2,"無定義","n/a"))</f>
        <v/>
      </c>
      <c r="P12" s="13">
        <f>IFERROR(('現金流量表'!P3+'現金流量表'!O3+'現金流量表'!N3+'現金流量表'!M3),IF(ERROR.TYPE(('現金流量表'!P3+'現金流量表'!O3+'現金流量表'!N3+'現金流量表'!M3))=2,"無定義","n/a"))</f>
        <v/>
      </c>
      <c r="Q12" s="13">
        <f>IFERROR(('現金流量表'!Q3+'現金流量表'!P3+'現金流量表'!O3+'現金流量表'!N3),IF(ERROR.TYPE(('現金流量表'!Q3+'現金流量表'!P3+'現金流量表'!O3+'現金流量表'!N3))=2,"無定義","n/a"))</f>
        <v/>
      </c>
      <c r="R12" s="13">
        <f>IFERROR(('現金流量表'!R3+'現金流量表'!Q3+'現金流量表'!P3+'現金流量表'!O3),IF(ERROR.TYPE(('現金流量表'!R3+'現金流量表'!Q3+'現金流量表'!P3+'現金流量表'!O3))=2,"無定義","n/a"))</f>
        <v/>
      </c>
      <c r="S12" s="13">
        <f>IFERROR(('現金流量表'!S3+'現金流量表'!R3+'現金流量表'!Q3+'現金流量表'!P3),IF(ERROR.TYPE(('現金流量表'!S3+'現金流量表'!R3+'現金流量表'!Q3+'現金流量表'!P3))=2,"無定義","n/a"))</f>
        <v/>
      </c>
      <c r="T12" s="13">
        <f>IFERROR(('現金流量表'!T3+'現金流量表'!S3+'現金流量表'!R3+'現金流量表'!Q3),IF(ERROR.TYPE(('現金流量表'!T3+'現金流量表'!S3+'現金流量表'!R3+'現金流量表'!Q3))=2,"無定義","n/a"))</f>
        <v/>
      </c>
      <c r="U12" s="13">
        <f>IFERROR(('現金流量表'!U3+'現金流量表'!T3+'現金流量表'!S3+'現金流量表'!R3),IF(ERROR.TYPE(('現金流量表'!U3+'現金流量表'!T3+'現金流量表'!S3+'現金流量表'!R3))=2,"無定義","n/a"))</f>
        <v/>
      </c>
      <c r="V12" s="13">
        <f>IFERROR(('現金流量表'!V3+'現金流量表'!U3+'現金流量表'!T3+'現金流量表'!S3),IF(ERROR.TYPE(('現金流量表'!V3+'現金流量表'!U3+'現金流量表'!T3+'現金流量表'!S3))=2,"無定義","n/a"))</f>
        <v/>
      </c>
      <c r="W12" s="13">
        <f>IFERROR(('現金流量表'!W3+'現金流量表'!V3+'現金流量表'!U3+'現金流量表'!T3),IF(ERROR.TYPE(('現金流量表'!W3+'現金流量表'!V3+'現金流量表'!U3+'現金流量表'!T3))=2,"無定義","n/a"))</f>
        <v/>
      </c>
      <c r="X12" s="13">
        <f>IFERROR(('現金流量表'!X3+'現金流量表'!W3+'現金流量表'!V3+'現金流量表'!U3),IF(ERROR.TYPE(('現金流量表'!X3+'現金流量表'!W3+'現金流量表'!V3+'現金流量表'!U3))=2,"無定義","n/a"))</f>
        <v/>
      </c>
    </row>
    <row r="13">
      <c r="A13" s="12" t="inlineStr">
        <is>
          <t>股份基礎給付（滾動四季）</t>
        </is>
      </c>
      <c r="B13" s="12" t="inlineStr">
        <is>
          <t>SBC TTM</t>
        </is>
      </c>
      <c r="C13" s="15" t="inlineStr">
        <is>
          <t>—</t>
        </is>
      </c>
      <c r="D13" s="15" t="inlineStr">
        <is>
          <t>n/a</t>
        </is>
      </c>
      <c r="E13" s="15" t="inlineStr">
        <is>
          <t>n/a</t>
        </is>
      </c>
      <c r="F13" s="13">
        <f>IFERROR(('現金流量表'!F2+'現金流量表'!E2+'現金流量表'!D2+'現金流量表'!C2),IF(ERROR.TYPE(('現金流量表'!F2+'現金流量表'!E2+'現金流量表'!D2+'現金流量表'!C2))=2,"無定義","n/a"))</f>
        <v/>
      </c>
      <c r="G13" s="13">
        <f>IFERROR(('現金流量表'!G2+'現金流量表'!F2+'現金流量表'!E2+'現金流量表'!D2),IF(ERROR.TYPE(('現金流量表'!G2+'現金流量表'!F2+'現金流量表'!E2+'現金流量表'!D2))=2,"無定義","n/a"))</f>
        <v/>
      </c>
      <c r="H13" s="13">
        <f>IFERROR(('現金流量表'!H2+'現金流量表'!G2+'現金流量表'!F2+'現金流量表'!E2),IF(ERROR.TYPE(('現金流量表'!H2+'現金流量表'!G2+'現金流量表'!F2+'現金流量表'!E2))=2,"無定義","n/a"))</f>
        <v/>
      </c>
      <c r="I13" s="13">
        <f>IFERROR(('現金流量表'!I2+'現金流量表'!H2+'現金流量表'!G2+'現金流量表'!F2),IF(ERROR.TYPE(('現金流量表'!I2+'現金流量表'!H2+'現金流量表'!G2+'現金流量表'!F2))=2,"無定義","n/a"))</f>
        <v/>
      </c>
      <c r="J13" s="13">
        <f>IFERROR(('現金流量表'!J2+'現金流量表'!I2+'現金流量表'!H2+'現金流量表'!G2),IF(ERROR.TYPE(('現金流量表'!J2+'現金流量表'!I2+'現金流量表'!H2+'現金流量表'!G2))=2,"無定義","n/a"))</f>
        <v/>
      </c>
      <c r="K13" s="13">
        <f>IFERROR(('現金流量表'!K2+'現金流量表'!J2+'現金流量表'!I2+'現金流量表'!H2),IF(ERROR.TYPE(('現金流量表'!K2+'現金流量表'!J2+'現金流量表'!I2+'現金流量表'!H2))=2,"無定義","n/a"))</f>
        <v/>
      </c>
      <c r="L13" s="13">
        <f>IFERROR(('現金流量表'!L2+'現金流量表'!K2+'現金流量表'!J2+'現金流量表'!I2),IF(ERROR.TYPE(('現金流量表'!L2+'現金流量表'!K2+'現金流量表'!J2+'現金流量表'!I2))=2,"無定義","n/a"))</f>
        <v/>
      </c>
      <c r="M13" s="13">
        <f>IFERROR(('現金流量表'!M2+'現金流量表'!L2+'現金流量表'!K2+'現金流量表'!J2),IF(ERROR.TYPE(('現金流量表'!M2+'現金流量表'!L2+'現金流量表'!K2+'現金流量表'!J2))=2,"無定義","n/a"))</f>
        <v/>
      </c>
      <c r="N13" s="13">
        <f>IFERROR(('現金流量表'!N2+'現金流量表'!M2+'現金流量表'!L2+'現金流量表'!K2),IF(ERROR.TYPE(('現金流量表'!N2+'現金流量表'!M2+'現金流量表'!L2+'現金流量表'!K2))=2,"無定義","n/a"))</f>
        <v/>
      </c>
      <c r="O13" s="13">
        <f>IFERROR(('現金流量表'!O2+'現金流量表'!N2+'現金流量表'!M2+'現金流量表'!L2),IF(ERROR.TYPE(('現金流量表'!O2+'現金流量表'!N2+'現金流量表'!M2+'現金流量表'!L2))=2,"無定義","n/a"))</f>
        <v/>
      </c>
      <c r="P13" s="13">
        <f>IFERROR(('現金流量表'!P2+'現金流量表'!O2+'現金流量表'!N2+'現金流量表'!M2),IF(ERROR.TYPE(('現金流量表'!P2+'現金流量表'!O2+'現金流量表'!N2+'現金流量表'!M2))=2,"無定義","n/a"))</f>
        <v/>
      </c>
      <c r="Q13" s="13">
        <f>IFERROR(('現金流量表'!Q2+'現金流量表'!P2+'現金流量表'!O2+'現金流量表'!N2),IF(ERROR.TYPE(('現金流量表'!Q2+'現金流量表'!P2+'現金流量表'!O2+'現金流量表'!N2))=2,"無定義","n/a"))</f>
        <v/>
      </c>
      <c r="R13" s="13">
        <f>IFERROR(('現金流量表'!R2+'現金流量表'!Q2+'現金流量表'!P2+'現金流量表'!O2),IF(ERROR.TYPE(('現金流量表'!R2+'現金流量表'!Q2+'現金流量表'!P2+'現金流量表'!O2))=2,"無定義","n/a"))</f>
        <v/>
      </c>
      <c r="S13" s="13">
        <f>IFERROR(('現金流量表'!S2+'現金流量表'!R2+'現金流量表'!Q2+'現金流量表'!P2),IF(ERROR.TYPE(('現金流量表'!S2+'現金流量表'!R2+'現金流量表'!Q2+'現金流量表'!P2))=2,"無定義","n/a"))</f>
        <v/>
      </c>
      <c r="T13" s="13">
        <f>IFERROR(('現金流量表'!T2+'現金流量表'!S2+'現金流量表'!R2+'現金流量表'!Q2),IF(ERROR.TYPE(('現金流量表'!T2+'現金流量表'!S2+'現金流量表'!R2+'現金流量表'!Q2))=2,"無定義","n/a"))</f>
        <v/>
      </c>
      <c r="U13" s="13">
        <f>IFERROR(('現金流量表'!U2+'現金流量表'!T2+'現金流量表'!S2+'現金流量表'!R2),IF(ERROR.TYPE(('現金流量表'!U2+'現金流量表'!T2+'現金流量表'!S2+'現金流量表'!R2))=2,"無定義","n/a"))</f>
        <v/>
      </c>
      <c r="V13" s="13">
        <f>IFERROR(('現金流量表'!V2+'現金流量表'!U2+'現金流量表'!T2+'現金流量表'!S2),IF(ERROR.TYPE(('現金流量表'!V2+'現金流量表'!U2+'現金流量表'!T2+'現金流量表'!S2))=2,"無定義","n/a"))</f>
        <v/>
      </c>
      <c r="W13" s="13">
        <f>IFERROR(('現金流量表'!W2+'現金流量表'!V2+'現金流量表'!U2+'現金流量表'!T2),IF(ERROR.TYPE(('現金流量表'!W2+'現金流量表'!V2+'現金流量表'!U2+'現金流量表'!T2))=2,"無定義","n/a"))</f>
        <v/>
      </c>
      <c r="X13" s="13">
        <f>IFERROR(('現金流量表'!X2+'現金流量表'!W2+'現金流量表'!V2+'現金流量表'!U2),IF(ERROR.TYPE(('現金流量表'!X2+'現金流量表'!W2+'現金流量表'!V2+'現金流量表'!U2))=2,"無定義","n/a"))</f>
        <v/>
      </c>
    </row>
    <row r="14">
      <c r="A14" s="12" t="inlineStr">
        <is>
          <t>研發費用（滾動四季）</t>
        </is>
      </c>
      <c r="B14" s="12" t="inlineStr">
        <is>
          <t>R&amp;D TTM</t>
        </is>
      </c>
      <c r="C14" s="15" t="inlineStr">
        <is>
          <t>—</t>
        </is>
      </c>
      <c r="D14" s="15" t="inlineStr">
        <is>
          <t>n/a</t>
        </is>
      </c>
      <c r="E14" s="15" t="inlineStr">
        <is>
          <t>n/a</t>
        </is>
      </c>
      <c r="F14" s="13">
        <f>IFERROR(('損益表'!F5+'損益表'!E5+'損益表'!D5+'損益表'!C5),IF(ERROR.TYPE(('損益表'!F5+'損益表'!E5+'損益表'!D5+'損益表'!C5))=2,"無定義","n/a"))</f>
        <v/>
      </c>
      <c r="G14" s="13">
        <f>IFERROR(('損益表'!G5+'損益表'!F5+'損益表'!E5+'損益表'!D5),IF(ERROR.TYPE(('損益表'!G5+'損益表'!F5+'損益表'!E5+'損益表'!D5))=2,"無定義","n/a"))</f>
        <v/>
      </c>
      <c r="H14" s="13">
        <f>IFERROR(('損益表'!H5+'損益表'!G5+'損益表'!F5+'損益表'!E5),IF(ERROR.TYPE(('損益表'!H5+'損益表'!G5+'損益表'!F5+'損益表'!E5))=2,"無定義","n/a"))</f>
        <v/>
      </c>
      <c r="I14" s="13">
        <f>IFERROR(('損益表'!I5+'損益表'!H5+'損益表'!G5+'損益表'!F5),IF(ERROR.TYPE(('損益表'!I5+'損益表'!H5+'損益表'!G5+'損益表'!F5))=2,"無定義","n/a"))</f>
        <v/>
      </c>
      <c r="J14" s="13">
        <f>IFERROR(('損益表'!J5+'損益表'!I5+'損益表'!H5+'損益表'!G5),IF(ERROR.TYPE(('損益表'!J5+'損益表'!I5+'損益表'!H5+'損益表'!G5))=2,"無定義","n/a"))</f>
        <v/>
      </c>
      <c r="K14" s="13">
        <f>IFERROR(('損益表'!K5+'損益表'!J5+'損益表'!I5+'損益表'!H5),IF(ERROR.TYPE(('損益表'!K5+'損益表'!J5+'損益表'!I5+'損益表'!H5))=2,"無定義","n/a"))</f>
        <v/>
      </c>
      <c r="L14" s="13">
        <f>IFERROR(('損益表'!L5+'損益表'!K5+'損益表'!J5+'損益表'!I5),IF(ERROR.TYPE(('損益表'!L5+'損益表'!K5+'損益表'!J5+'損益表'!I5))=2,"無定義","n/a"))</f>
        <v/>
      </c>
      <c r="M14" s="13">
        <f>IFERROR(('損益表'!M5+'損益表'!L5+'損益表'!K5+'損益表'!J5),IF(ERROR.TYPE(('損益表'!M5+'損益表'!L5+'損益表'!K5+'損益表'!J5))=2,"無定義","n/a"))</f>
        <v/>
      </c>
      <c r="N14" s="13">
        <f>IFERROR(('損益表'!N5+'損益表'!M5+'損益表'!L5+'損益表'!K5),IF(ERROR.TYPE(('損益表'!N5+'損益表'!M5+'損益表'!L5+'損益表'!K5))=2,"無定義","n/a"))</f>
        <v/>
      </c>
      <c r="O14" s="13">
        <f>IFERROR(('損益表'!O5+'損益表'!N5+'損益表'!M5+'損益表'!L5),IF(ERROR.TYPE(('損益表'!O5+'損益表'!N5+'損益表'!M5+'損益表'!L5))=2,"無定義","n/a"))</f>
        <v/>
      </c>
      <c r="P14" s="13">
        <f>IFERROR(('損益表'!P5+'損益表'!O5+'損益表'!N5+'損益表'!M5),IF(ERROR.TYPE(('損益表'!P5+'損益表'!O5+'損益表'!N5+'損益表'!M5))=2,"無定義","n/a"))</f>
        <v/>
      </c>
      <c r="Q14" s="13">
        <f>IFERROR(('損益表'!Q5+'損益表'!P5+'損益表'!O5+'損益表'!N5),IF(ERROR.TYPE(('損益表'!Q5+'損益表'!P5+'損益表'!O5+'損益表'!N5))=2,"無定義","n/a"))</f>
        <v/>
      </c>
      <c r="R14" s="13">
        <f>IFERROR(('損益表'!R5+'損益表'!Q5+'損益表'!P5+'損益表'!O5),IF(ERROR.TYPE(('損益表'!R5+'損益表'!Q5+'損益表'!P5+'損益表'!O5))=2,"無定義","n/a"))</f>
        <v/>
      </c>
      <c r="S14" s="13">
        <f>IFERROR(('損益表'!S5+'損益表'!R5+'損益表'!Q5+'損益表'!P5),IF(ERROR.TYPE(('損益表'!S5+'損益表'!R5+'損益表'!Q5+'損益表'!P5))=2,"無定義","n/a"))</f>
        <v/>
      </c>
      <c r="T14" s="13">
        <f>IFERROR(('損益表'!T5+'損益表'!S5+'損益表'!R5+'損益表'!Q5),IF(ERROR.TYPE(('損益表'!T5+'損益表'!S5+'損益表'!R5+'損益表'!Q5))=2,"無定義","n/a"))</f>
        <v/>
      </c>
      <c r="U14" s="13">
        <f>IFERROR(('損益表'!U5+'損益表'!T5+'損益表'!S5+'損益表'!R5),IF(ERROR.TYPE(('損益表'!U5+'損益表'!T5+'損益表'!S5+'損益表'!R5))=2,"無定義","n/a"))</f>
        <v/>
      </c>
      <c r="V14" s="13">
        <f>IFERROR(('損益表'!V5+'損益表'!U5+'損益表'!T5+'損益表'!S5),IF(ERROR.TYPE(('損益表'!V5+'損益表'!U5+'損益表'!T5+'損益表'!S5))=2,"無定義","n/a"))</f>
        <v/>
      </c>
      <c r="W14" s="13">
        <f>IFERROR(('損益表'!W5+'損益表'!V5+'損益表'!U5+'損益表'!T5),IF(ERROR.TYPE(('損益表'!W5+'損益表'!V5+'損益表'!U5+'損益表'!T5))=2,"無定義","n/a"))</f>
        <v/>
      </c>
      <c r="X14" s="13">
        <f>IFERROR(('損益表'!X5+'損益表'!W5+'損益表'!V5+'損益表'!U5),IF(ERROR.TYPE(('損益表'!X5+'損益表'!W5+'損益表'!V5+'損益表'!U5))=2,"無定義","n/a"))</f>
        <v/>
      </c>
    </row>
    <row r="15">
      <c r="A15" s="12" t="inlineStr">
        <is>
          <t>銷售及管理費用（滾動四季）</t>
        </is>
      </c>
      <c r="B15" s="12" t="inlineStr">
        <is>
          <t>SG&amp;A TTM</t>
        </is>
      </c>
      <c r="C15" s="15" t="inlineStr">
        <is>
          <t>—</t>
        </is>
      </c>
      <c r="D15" s="15" t="inlineStr">
        <is>
          <t>n/a</t>
        </is>
      </c>
      <c r="E15" s="15" t="inlineStr">
        <is>
          <t>n/a</t>
        </is>
      </c>
      <c r="F15" s="13">
        <f>IFERROR(('損益表'!F6+'損益表'!E6+'損益表'!D6+'損益表'!C6),IF(ERROR.TYPE(('損益表'!F6+'損益表'!E6+'損益表'!D6+'損益表'!C6))=2,"無定義","n/a"))</f>
        <v/>
      </c>
      <c r="G15" s="13">
        <f>IFERROR(('損益表'!G6+'損益表'!F6+'損益表'!E6+'損益表'!D6),IF(ERROR.TYPE(('損益表'!G6+'損益表'!F6+'損益表'!E6+'損益表'!D6))=2,"無定義","n/a"))</f>
        <v/>
      </c>
      <c r="H15" s="13">
        <f>IFERROR(('損益表'!H6+'損益表'!G6+'損益表'!F6+'損益表'!E6),IF(ERROR.TYPE(('損益表'!H6+'損益表'!G6+'損益表'!F6+'損益表'!E6))=2,"無定義","n/a"))</f>
        <v/>
      </c>
      <c r="I15" s="13">
        <f>IFERROR(('損益表'!I6+'損益表'!H6+'損益表'!G6+'損益表'!F6),IF(ERROR.TYPE(('損益表'!I6+'損益表'!H6+'損益表'!G6+'損益表'!F6))=2,"無定義","n/a"))</f>
        <v/>
      </c>
      <c r="J15" s="13">
        <f>IFERROR(('損益表'!J6+'損益表'!I6+'損益表'!H6+'損益表'!G6),IF(ERROR.TYPE(('損益表'!J6+'損益表'!I6+'損益表'!H6+'損益表'!G6))=2,"無定義","n/a"))</f>
        <v/>
      </c>
      <c r="K15" s="13">
        <f>IFERROR(('損益表'!K6+'損益表'!J6+'損益表'!I6+'損益表'!H6),IF(ERROR.TYPE(('損益表'!K6+'損益表'!J6+'損益表'!I6+'損益表'!H6))=2,"無定義","n/a"))</f>
        <v/>
      </c>
      <c r="L15" s="13">
        <f>IFERROR(('損益表'!L6+'損益表'!K6+'損益表'!J6+'損益表'!I6),IF(ERROR.TYPE(('損益表'!L6+'損益表'!K6+'損益表'!J6+'損益表'!I6))=2,"無定義","n/a"))</f>
        <v/>
      </c>
      <c r="M15" s="13">
        <f>IFERROR(('損益表'!M6+'損益表'!L6+'損益表'!K6+'損益表'!J6),IF(ERROR.TYPE(('損益表'!M6+'損益表'!L6+'損益表'!K6+'損益表'!J6))=2,"無定義","n/a"))</f>
        <v/>
      </c>
      <c r="N15" s="13">
        <f>IFERROR(('損益表'!N6+'損益表'!M6+'損益表'!L6+'損益表'!K6),IF(ERROR.TYPE(('損益表'!N6+'損益表'!M6+'損益表'!L6+'損益表'!K6))=2,"無定義","n/a"))</f>
        <v/>
      </c>
      <c r="O15" s="13">
        <f>IFERROR(('損益表'!O6+'損益表'!N6+'損益表'!M6+'損益表'!L6),IF(ERROR.TYPE(('損益表'!O6+'損益表'!N6+'損益表'!M6+'損益表'!L6))=2,"無定義","n/a"))</f>
        <v/>
      </c>
      <c r="P15" s="13">
        <f>IFERROR(('損益表'!P6+'損益表'!O6+'損益表'!N6+'損益表'!M6),IF(ERROR.TYPE(('損益表'!P6+'損益表'!O6+'損益表'!N6+'損益表'!M6))=2,"無定義","n/a"))</f>
        <v/>
      </c>
      <c r="Q15" s="13">
        <f>IFERROR(('損益表'!Q6+'損益表'!P6+'損益表'!O6+'損益表'!N6),IF(ERROR.TYPE(('損益表'!Q6+'損益表'!P6+'損益表'!O6+'損益表'!N6))=2,"無定義","n/a"))</f>
        <v/>
      </c>
      <c r="R15" s="13">
        <f>IFERROR(('損益表'!R6+'損益表'!Q6+'損益表'!P6+'損益表'!O6),IF(ERROR.TYPE(('損益表'!R6+'損益表'!Q6+'損益表'!P6+'損益表'!O6))=2,"無定義","n/a"))</f>
        <v/>
      </c>
      <c r="S15" s="13">
        <f>IFERROR(('損益表'!S6+'損益表'!R6+'損益表'!Q6+'損益表'!P6),IF(ERROR.TYPE(('損益表'!S6+'損益表'!R6+'損益表'!Q6+'損益表'!P6))=2,"無定義","n/a"))</f>
        <v/>
      </c>
      <c r="T15" s="13">
        <f>IFERROR(('損益表'!T6+'損益表'!S6+'損益表'!R6+'損益表'!Q6),IF(ERROR.TYPE(('損益表'!T6+'損益表'!S6+'損益表'!R6+'損益表'!Q6))=2,"無定義","n/a"))</f>
        <v/>
      </c>
      <c r="U15" s="13">
        <f>IFERROR(('損益表'!U6+'損益表'!T6+'損益表'!S6+'損益表'!R6),IF(ERROR.TYPE(('損益表'!U6+'損益表'!T6+'損益表'!S6+'損益表'!R6))=2,"無定義","n/a"))</f>
        <v/>
      </c>
      <c r="V15" s="13">
        <f>IFERROR(('損益表'!V6+'損益表'!U6+'損益表'!T6+'損益表'!S6),IF(ERROR.TYPE(('損益表'!V6+'損益表'!U6+'損益表'!T6+'損益表'!S6))=2,"無定義","n/a"))</f>
        <v/>
      </c>
      <c r="W15" s="13">
        <f>IFERROR(('損益表'!W6+'損益表'!V6+'損益表'!U6+'損益表'!T6),IF(ERROR.TYPE(('損益表'!W6+'損益表'!V6+'損益表'!U6+'損益表'!T6))=2,"無定義","n/a"))</f>
        <v/>
      </c>
      <c r="X15" s="13">
        <f>IFERROR(('損益表'!X6+'損益表'!W6+'損益表'!V6+'損益表'!U6),IF(ERROR.TYPE(('損益表'!X6+'損益表'!W6+'損益表'!V6+'損益表'!U6))=2,"無定義","n/a"))</f>
        <v/>
      </c>
    </row>
    <row r="16">
      <c r="A16" s="12" t="inlineStr">
        <is>
          <t>淨利（滾動四季）</t>
        </is>
      </c>
      <c r="B16" s="12" t="inlineStr">
        <is>
          <t>Net Income TTM</t>
        </is>
      </c>
      <c r="C16" s="15" t="inlineStr">
        <is>
          <t>—</t>
        </is>
      </c>
      <c r="D16" s="15" t="inlineStr">
        <is>
          <t>n/a</t>
        </is>
      </c>
      <c r="E16" s="15" t="inlineStr">
        <is>
          <t>n/a</t>
        </is>
      </c>
      <c r="F16" s="13">
        <f>IFERROR(('損益表'!F17+'損益表'!E17+'損益表'!D17+'損益表'!C17),IF(ERROR.TYPE(('損益表'!F17+'損益表'!E17+'損益表'!D17+'損益表'!C17))=2,"無定義","n/a"))</f>
        <v/>
      </c>
      <c r="G16" s="13">
        <f>IFERROR(('損益表'!G17+'損益表'!F17+'損益表'!E17+'損益表'!D17),IF(ERROR.TYPE(('損益表'!G17+'損益表'!F17+'損益表'!E17+'損益表'!D17))=2,"無定義","n/a"))</f>
        <v/>
      </c>
      <c r="H16" s="13">
        <f>IFERROR(('損益表'!H17+'損益表'!G17+'損益表'!F17+'損益表'!E17),IF(ERROR.TYPE(('損益表'!H17+'損益表'!G17+'損益表'!F17+'損益表'!E17))=2,"無定義","n/a"))</f>
        <v/>
      </c>
      <c r="I16" s="13">
        <f>IFERROR(('損益表'!I17+'損益表'!H17+'損益表'!G17+'損益表'!F17),IF(ERROR.TYPE(('損益表'!I17+'損益表'!H17+'損益表'!G17+'損益表'!F17))=2,"無定義","n/a"))</f>
        <v/>
      </c>
      <c r="J16" s="13">
        <f>IFERROR(('損益表'!J17+'損益表'!I17+'損益表'!H17+'損益表'!G17),IF(ERROR.TYPE(('損益表'!J17+'損益表'!I17+'損益表'!H17+'損益表'!G17))=2,"無定義","n/a"))</f>
        <v/>
      </c>
      <c r="K16" s="13">
        <f>IFERROR(('損益表'!K17+'損益表'!J17+'損益表'!I17+'損益表'!H17),IF(ERROR.TYPE(('損益表'!K17+'損益表'!J17+'損益表'!I17+'損益表'!H17))=2,"無定義","n/a"))</f>
        <v/>
      </c>
      <c r="L16" s="13">
        <f>IFERROR(('損益表'!L17+'損益表'!K17+'損益表'!J17+'損益表'!I17),IF(ERROR.TYPE(('損益表'!L17+'損益表'!K17+'損益表'!J17+'損益表'!I17))=2,"無定義","n/a"))</f>
        <v/>
      </c>
      <c r="M16" s="13">
        <f>IFERROR(('損益表'!M17+'損益表'!L17+'損益表'!K17+'損益表'!J17),IF(ERROR.TYPE(('損益表'!M17+'損益表'!L17+'損益表'!K17+'損益表'!J17))=2,"無定義","n/a"))</f>
        <v/>
      </c>
      <c r="N16" s="13">
        <f>IFERROR(('損益表'!N17+'損益表'!M17+'損益表'!L17+'損益表'!K17),IF(ERROR.TYPE(('損益表'!N17+'損益表'!M17+'損益表'!L17+'損益表'!K17))=2,"無定義","n/a"))</f>
        <v/>
      </c>
      <c r="O16" s="13">
        <f>IFERROR(('損益表'!O17+'損益表'!N17+'損益表'!M17+'損益表'!L17),IF(ERROR.TYPE(('損益表'!O17+'損益表'!N17+'損益表'!M17+'損益表'!L17))=2,"無定義","n/a"))</f>
        <v/>
      </c>
      <c r="P16" s="13">
        <f>IFERROR(('損益表'!P17+'損益表'!O17+'損益表'!N17+'損益表'!M17),IF(ERROR.TYPE(('損益表'!P17+'損益表'!O17+'損益表'!N17+'損益表'!M17))=2,"無定義","n/a"))</f>
        <v/>
      </c>
      <c r="Q16" s="13">
        <f>IFERROR(('損益表'!Q17+'損益表'!P17+'損益表'!O17+'損益表'!N17),IF(ERROR.TYPE(('損益表'!Q17+'損益表'!P17+'損益表'!O17+'損益表'!N17))=2,"無定義","n/a"))</f>
        <v/>
      </c>
      <c r="R16" s="13">
        <f>IFERROR(('損益表'!R17+'損益表'!Q17+'損益表'!P17+'損益表'!O17),IF(ERROR.TYPE(('損益表'!R17+'損益表'!Q17+'損益表'!P17+'損益表'!O17))=2,"無定義","n/a"))</f>
        <v/>
      </c>
      <c r="S16" s="13">
        <f>IFERROR(('損益表'!S17+'損益表'!R17+'損益表'!Q17+'損益表'!P17),IF(ERROR.TYPE(('損益表'!S17+'損益表'!R17+'損益表'!Q17+'損益表'!P17))=2,"無定義","n/a"))</f>
        <v/>
      </c>
      <c r="T16" s="13">
        <f>IFERROR(('損益表'!T17+'損益表'!S17+'損益表'!R17+'損益表'!Q17),IF(ERROR.TYPE(('損益表'!T17+'損益表'!S17+'損益表'!R17+'損益表'!Q17))=2,"無定義","n/a"))</f>
        <v/>
      </c>
      <c r="U16" s="13">
        <f>IFERROR(('損益表'!U17+'損益表'!T17+'損益表'!S17+'損益表'!R17),IF(ERROR.TYPE(('損益表'!U17+'損益表'!T17+'損益表'!S17+'損益表'!R17))=2,"無定義","n/a"))</f>
        <v/>
      </c>
      <c r="V16" s="13">
        <f>IFERROR(('損益表'!V17+'損益表'!U17+'損益表'!T17+'損益表'!S17),IF(ERROR.TYPE(('損益表'!V17+'損益表'!U17+'損益表'!T17+'損益表'!S17))=2,"無定義","n/a"))</f>
        <v/>
      </c>
      <c r="W16" s="13">
        <f>IFERROR(('損益表'!W17+'損益表'!V17+'損益表'!U17+'損益表'!T17),IF(ERROR.TYPE(('損益表'!W17+'損益表'!V17+'損益表'!U17+'損益表'!T17))=2,"無定義","n/a"))</f>
        <v/>
      </c>
      <c r="X16" s="13">
        <f>IFERROR(('損益表'!X17+'損益表'!W17+'損益表'!V17+'損益表'!U17),IF(ERROR.TYPE(('損益表'!X17+'損益表'!W17+'損益表'!V17+'損益表'!U17))=2,"無定義","n/a"))</f>
        <v/>
      </c>
    </row>
    <row r="17">
      <c r="A17" s="12" t="inlineStr">
        <is>
          <t>營運現金流（滾動四季）</t>
        </is>
      </c>
      <c r="B17" s="12" t="inlineStr">
        <is>
          <t>CFO TTM</t>
        </is>
      </c>
      <c r="C17" s="15" t="inlineStr">
        <is>
          <t>—</t>
        </is>
      </c>
      <c r="D17" s="15" t="inlineStr">
        <is>
          <t>n/a</t>
        </is>
      </c>
      <c r="E17" s="15" t="inlineStr">
        <is>
          <t>n/a</t>
        </is>
      </c>
      <c r="F17" s="13">
        <f>IFERROR(('現金流量表'!F4+'現金流量表'!E4+'現金流量表'!D4+'現金流量表'!C4),IF(ERROR.TYPE(('現金流量表'!F4+'現金流量表'!E4+'現金流量表'!D4+'現金流量表'!C4))=2,"無定義","n/a"))</f>
        <v/>
      </c>
      <c r="G17" s="13">
        <f>IFERROR(('現金流量表'!G4+'現金流量表'!F4+'現金流量表'!E4+'現金流量表'!D4),IF(ERROR.TYPE(('現金流量表'!G4+'現金流量表'!F4+'現金流量表'!E4+'現金流量表'!D4))=2,"無定義","n/a"))</f>
        <v/>
      </c>
      <c r="H17" s="13">
        <f>IFERROR(('現金流量表'!H4+'現金流量表'!G4+'現金流量表'!F4+'現金流量表'!E4),IF(ERROR.TYPE(('現金流量表'!H4+'現金流量表'!G4+'現金流量表'!F4+'現金流量表'!E4))=2,"無定義","n/a"))</f>
        <v/>
      </c>
      <c r="I17" s="13">
        <f>IFERROR(('現金流量表'!I4+'現金流量表'!H4+'現金流量表'!G4+'現金流量表'!F4),IF(ERROR.TYPE(('現金流量表'!I4+'現金流量表'!H4+'現金流量表'!G4+'現金流量表'!F4))=2,"無定義","n/a"))</f>
        <v/>
      </c>
      <c r="J17" s="13">
        <f>IFERROR(('現金流量表'!J4+'現金流量表'!I4+'現金流量表'!H4+'現金流量表'!G4),IF(ERROR.TYPE(('現金流量表'!J4+'現金流量表'!I4+'現金流量表'!H4+'現金流量表'!G4))=2,"無定義","n/a"))</f>
        <v/>
      </c>
      <c r="K17" s="13">
        <f>IFERROR(('現金流量表'!K4+'現金流量表'!J4+'現金流量表'!I4+'現金流量表'!H4),IF(ERROR.TYPE(('現金流量表'!K4+'現金流量表'!J4+'現金流量表'!I4+'現金流量表'!H4))=2,"無定義","n/a"))</f>
        <v/>
      </c>
      <c r="L17" s="13">
        <f>IFERROR(('現金流量表'!L4+'現金流量表'!K4+'現金流量表'!J4+'現金流量表'!I4),IF(ERROR.TYPE(('現金流量表'!L4+'現金流量表'!K4+'現金流量表'!J4+'現金流量表'!I4))=2,"無定義","n/a"))</f>
        <v/>
      </c>
      <c r="M17" s="13">
        <f>IFERROR(('現金流量表'!M4+'現金流量表'!L4+'現金流量表'!K4+'現金流量表'!J4),IF(ERROR.TYPE(('現金流量表'!M4+'現金流量表'!L4+'現金流量表'!K4+'現金流量表'!J4))=2,"無定義","n/a"))</f>
        <v/>
      </c>
      <c r="N17" s="13">
        <f>IFERROR(('現金流量表'!N4+'現金流量表'!M4+'現金流量表'!L4+'現金流量表'!K4),IF(ERROR.TYPE(('現金流量表'!N4+'現金流量表'!M4+'現金流量表'!L4+'現金流量表'!K4))=2,"無定義","n/a"))</f>
        <v/>
      </c>
      <c r="O17" s="13">
        <f>IFERROR(('現金流量表'!O4+'現金流量表'!N4+'現金流量表'!M4+'現金流量表'!L4),IF(ERROR.TYPE(('現金流量表'!O4+'現金流量表'!N4+'現金流量表'!M4+'現金流量表'!L4))=2,"無定義","n/a"))</f>
        <v/>
      </c>
      <c r="P17" s="13">
        <f>IFERROR(('現金流量表'!P4+'現金流量表'!O4+'現金流量表'!N4+'現金流量表'!M4),IF(ERROR.TYPE(('現金流量表'!P4+'現金流量表'!O4+'現金流量表'!N4+'現金流量表'!M4))=2,"無定義","n/a"))</f>
        <v/>
      </c>
      <c r="Q17" s="13">
        <f>IFERROR(('現金流量表'!Q4+'現金流量表'!P4+'現金流量表'!O4+'現金流量表'!N4),IF(ERROR.TYPE(('現金流量表'!Q4+'現金流量表'!P4+'現金流量表'!O4+'現金流量表'!N4))=2,"無定義","n/a"))</f>
        <v/>
      </c>
      <c r="R17" s="13">
        <f>IFERROR(('現金流量表'!R4+'現金流量表'!Q4+'現金流量表'!P4+'現金流量表'!O4),IF(ERROR.TYPE(('現金流量表'!R4+'現金流量表'!Q4+'現金流量表'!P4+'現金流量表'!O4))=2,"無定義","n/a"))</f>
        <v/>
      </c>
      <c r="S17" s="13">
        <f>IFERROR(('現金流量表'!S4+'現金流量表'!R4+'現金流量表'!Q4+'現金流量表'!P4),IF(ERROR.TYPE(('現金流量表'!S4+'現金流量表'!R4+'現金流量表'!Q4+'現金流量表'!P4))=2,"無定義","n/a"))</f>
        <v/>
      </c>
      <c r="T17" s="13">
        <f>IFERROR(('現金流量表'!T4+'現金流量表'!S4+'現金流量表'!R4+'現金流量表'!Q4),IF(ERROR.TYPE(('現金流量表'!T4+'現金流量表'!S4+'現金流量表'!R4+'現金流量表'!Q4))=2,"無定義","n/a"))</f>
        <v/>
      </c>
      <c r="U17" s="13">
        <f>IFERROR(('現金流量表'!U4+'現金流量表'!T4+'現金流量表'!S4+'現金流量表'!R4),IF(ERROR.TYPE(('現金流量表'!U4+'現金流量表'!T4+'現金流量表'!S4+'現金流量表'!R4))=2,"無定義","n/a"))</f>
        <v/>
      </c>
      <c r="V17" s="13">
        <f>IFERROR(('現金流量表'!V4+'現金流量表'!U4+'現金流量表'!T4+'現金流量表'!S4),IF(ERROR.TYPE(('現金流量表'!V4+'現金流量表'!U4+'現金流量表'!T4+'現金流量表'!S4))=2,"無定義","n/a"))</f>
        <v/>
      </c>
      <c r="W17" s="13">
        <f>IFERROR(('現金流量表'!W4+'現金流量表'!V4+'現金流量表'!U4+'現金流量表'!T4),IF(ERROR.TYPE(('現金流量表'!W4+'現金流量表'!V4+'現金流量表'!U4+'現金流量表'!T4))=2,"無定義","n/a"))</f>
        <v/>
      </c>
      <c r="X17" s="13">
        <f>IFERROR(('現金流量表'!X4+'現金流量表'!W4+'現金流量表'!V4+'現金流量表'!U4),IF(ERROR.TYPE(('現金流量表'!X4+'現金流量表'!W4+'現金流量表'!V4+'現金流量表'!U4))=2,"無定義","n/a"))</f>
        <v/>
      </c>
    </row>
    <row r="18">
      <c r="A18" s="12" t="inlineStr">
        <is>
          <t>資本支出（滾動四季）</t>
        </is>
      </c>
      <c r="B18" s="12" t="inlineStr">
        <is>
          <t>CapEx TTM</t>
        </is>
      </c>
      <c r="C18" s="15" t="inlineStr">
        <is>
          <t>—</t>
        </is>
      </c>
      <c r="D18" s="15" t="inlineStr">
        <is>
          <t>n/a</t>
        </is>
      </c>
      <c r="E18" s="15" t="inlineStr">
        <is>
          <t>n/a</t>
        </is>
      </c>
      <c r="F18" s="13">
        <f>IFERROR(('現金流量表'!F5+'現金流量表'!E5+'現金流量表'!D5+'現金流量表'!C5),IF(ERROR.TYPE(('現金流量表'!F5+'現金流量表'!E5+'現金流量表'!D5+'現金流量表'!C5))=2,"無定義","n/a"))</f>
        <v/>
      </c>
      <c r="G18" s="13">
        <f>IFERROR(('現金流量表'!G5+'現金流量表'!F5+'現金流量表'!E5+'現金流量表'!D5),IF(ERROR.TYPE(('現金流量表'!G5+'現金流量表'!F5+'現金流量表'!E5+'現金流量表'!D5))=2,"無定義","n/a"))</f>
        <v/>
      </c>
      <c r="H18" s="13">
        <f>IFERROR(('現金流量表'!H5+'現金流量表'!G5+'現金流量表'!F5+'現金流量表'!E5),IF(ERROR.TYPE(('現金流量表'!H5+'現金流量表'!G5+'現金流量表'!F5+'現金流量表'!E5))=2,"無定義","n/a"))</f>
        <v/>
      </c>
      <c r="I18" s="13">
        <f>IFERROR(('現金流量表'!I5+'現金流量表'!H5+'現金流量表'!G5+'現金流量表'!F5),IF(ERROR.TYPE(('現金流量表'!I5+'現金流量表'!H5+'現金流量表'!G5+'現金流量表'!F5))=2,"無定義","n/a"))</f>
        <v/>
      </c>
      <c r="J18" s="13">
        <f>IFERROR(('現金流量表'!J5+'現金流量表'!I5+'現金流量表'!H5+'現金流量表'!G5),IF(ERROR.TYPE(('現金流量表'!J5+'現金流量表'!I5+'現金流量表'!H5+'現金流量表'!G5))=2,"無定義","n/a"))</f>
        <v/>
      </c>
      <c r="K18" s="13">
        <f>IFERROR(('現金流量表'!K5+'現金流量表'!J5+'現金流量表'!I5+'現金流量表'!H5),IF(ERROR.TYPE(('現金流量表'!K5+'現金流量表'!J5+'現金流量表'!I5+'現金流量表'!H5))=2,"無定義","n/a"))</f>
        <v/>
      </c>
      <c r="L18" s="13">
        <f>IFERROR(('現金流量表'!L5+'現金流量表'!K5+'現金流量表'!J5+'現金流量表'!I5),IF(ERROR.TYPE(('現金流量表'!L5+'現金流量表'!K5+'現金流量表'!J5+'現金流量表'!I5))=2,"無定義","n/a"))</f>
        <v/>
      </c>
      <c r="M18" s="13">
        <f>IFERROR(('現金流量表'!M5+'現金流量表'!L5+'現金流量表'!K5+'現金流量表'!J5),IF(ERROR.TYPE(('現金流量表'!M5+'現金流量表'!L5+'現金流量表'!K5+'現金流量表'!J5))=2,"無定義","n/a"))</f>
        <v/>
      </c>
      <c r="N18" s="13">
        <f>IFERROR(('現金流量表'!N5+'現金流量表'!M5+'現金流量表'!L5+'現金流量表'!K5),IF(ERROR.TYPE(('現金流量表'!N5+'現金流量表'!M5+'現金流量表'!L5+'現金流量表'!K5))=2,"無定義","n/a"))</f>
        <v/>
      </c>
      <c r="O18" s="13">
        <f>IFERROR(('現金流量表'!O5+'現金流量表'!N5+'現金流量表'!M5+'現金流量表'!L5),IF(ERROR.TYPE(('現金流量表'!O5+'現金流量表'!N5+'現金流量表'!M5+'現金流量表'!L5))=2,"無定義","n/a"))</f>
        <v/>
      </c>
      <c r="P18" s="13">
        <f>IFERROR(('現金流量表'!P5+'現金流量表'!O5+'現金流量表'!N5+'現金流量表'!M5),IF(ERROR.TYPE(('現金流量表'!P5+'現金流量表'!O5+'現金流量表'!N5+'現金流量表'!M5))=2,"無定義","n/a"))</f>
        <v/>
      </c>
      <c r="Q18" s="13">
        <f>IFERROR(('現金流量表'!Q5+'現金流量表'!P5+'現金流量表'!O5+'現金流量表'!N5),IF(ERROR.TYPE(('現金流量表'!Q5+'現金流量表'!P5+'現金流量表'!O5+'現金流量表'!N5))=2,"無定義","n/a"))</f>
        <v/>
      </c>
      <c r="R18" s="13">
        <f>IFERROR(('現金流量表'!R5+'現金流量表'!Q5+'現金流量表'!P5+'現金流量表'!O5),IF(ERROR.TYPE(('現金流量表'!R5+'現金流量表'!Q5+'現金流量表'!P5+'現金流量表'!O5))=2,"無定義","n/a"))</f>
        <v/>
      </c>
      <c r="S18" s="13">
        <f>IFERROR(('現金流量表'!S5+'現金流量表'!R5+'現金流量表'!Q5+'現金流量表'!P5),IF(ERROR.TYPE(('現金流量表'!S5+'現金流量表'!R5+'現金流量表'!Q5+'現金流量表'!P5))=2,"無定義","n/a"))</f>
        <v/>
      </c>
      <c r="T18" s="13">
        <f>IFERROR(('現金流量表'!T5+'現金流量表'!S5+'現金流量表'!R5+'現金流量表'!Q5),IF(ERROR.TYPE(('現金流量表'!T5+'現金流量表'!S5+'現金流量表'!R5+'現金流量表'!Q5))=2,"無定義","n/a"))</f>
        <v/>
      </c>
      <c r="U18" s="13">
        <f>IFERROR(('現金流量表'!U5+'現金流量表'!T5+'現金流量表'!S5+'現金流量表'!R5),IF(ERROR.TYPE(('現金流量表'!U5+'現金流量表'!T5+'現金流量表'!S5+'現金流量表'!R5))=2,"無定義","n/a"))</f>
        <v/>
      </c>
      <c r="V18" s="13">
        <f>IFERROR(('現金流量表'!V5+'現金流量表'!U5+'現金流量表'!T5+'現金流量表'!S5),IF(ERROR.TYPE(('現金流量表'!V5+'現金流量表'!U5+'現金流量表'!T5+'現金流量表'!S5))=2,"無定義","n/a"))</f>
        <v/>
      </c>
      <c r="W18" s="13">
        <f>IFERROR(('現金流量表'!W5+'現金流量表'!V5+'現金流量表'!U5+'現金流量表'!T5),IF(ERROR.TYPE(('現金流量表'!W5+'現金流量表'!V5+'現金流量表'!U5+'現金流量表'!T5))=2,"無定義","n/a"))</f>
        <v/>
      </c>
      <c r="X18" s="13">
        <f>IFERROR(('現金流量表'!X5+'現金流量表'!W5+'現金流量表'!V5+'現金流量表'!U5),IF(ERROR.TYPE(('現金流量表'!X5+'現金流量表'!W5+'現金流量表'!V5+'現金流量表'!U5))=2,"無定義","n/a"))</f>
        <v/>
      </c>
    </row>
    <row r="19">
      <c r="A19" s="19" t="inlineStr">
        <is>
          <t>▍成長性</t>
        </is>
      </c>
      <c r="B19" s="20" t="n"/>
      <c r="C19" s="20" t="n"/>
      <c r="D19" s="20" t="n"/>
      <c r="E19" s="20" t="n"/>
      <c r="F19" s="20" t="n"/>
      <c r="G19" s="20" t="n"/>
      <c r="H19" s="20" t="n"/>
      <c r="I19" s="20" t="n"/>
      <c r="J19" s="20" t="n"/>
      <c r="K19" s="20" t="n"/>
      <c r="L19" s="20" t="n"/>
      <c r="M19" s="20" t="n"/>
      <c r="N19" s="20" t="n"/>
      <c r="O19" s="20" t="n"/>
      <c r="P19" s="20" t="n"/>
      <c r="Q19" s="20" t="n"/>
      <c r="R19" s="20" t="n"/>
      <c r="S19" s="20" t="n"/>
      <c r="T19" s="20" t="n"/>
      <c r="U19" s="20" t="n"/>
      <c r="V19" s="20" t="n"/>
      <c r="W19" s="20" t="n"/>
      <c r="X19" s="20" t="n"/>
    </row>
    <row r="20">
      <c r="A20" s="12" t="inlineStr">
        <is>
          <t>營收年增率</t>
        </is>
      </c>
      <c r="B20" s="12" t="inlineStr">
        <is>
          <t>Revenue YoY</t>
        </is>
      </c>
      <c r="C20" s="15" t="inlineStr">
        <is>
          <t>—</t>
        </is>
      </c>
      <c r="D20" s="15" t="inlineStr">
        <is>
          <t>—</t>
        </is>
      </c>
      <c r="E20" s="15" t="inlineStr">
        <is>
          <t>—</t>
        </is>
      </c>
      <c r="F20" s="15" t="inlineStr">
        <is>
          <t>—</t>
        </is>
      </c>
      <c r="G20" s="21">
        <f>IFERROR('關鍵指標'!G3/'關鍵指標'!C3-1,IF(ERROR.TYPE('關鍵指標'!G3/'關鍵指標'!C3-1)=2,"無定義","n/a"))</f>
        <v/>
      </c>
      <c r="H20" s="21">
        <f>IFERROR('關鍵指標'!H3/'關鍵指標'!D3-1,IF(ERROR.TYPE('關鍵指標'!H3/'關鍵指標'!D3-1)=2,"無定義","n/a"))</f>
        <v/>
      </c>
      <c r="I20" s="21">
        <f>IFERROR('關鍵指標'!I3/'關鍵指標'!E3-1,IF(ERROR.TYPE('關鍵指標'!I3/'關鍵指標'!E3-1)=2,"無定義","n/a"))</f>
        <v/>
      </c>
      <c r="J20" s="21">
        <f>IFERROR('關鍵指標'!J3/'關鍵指標'!F3-1,IF(ERROR.TYPE('關鍵指標'!J3/'關鍵指標'!F3-1)=2,"無定義","n/a"))</f>
        <v/>
      </c>
      <c r="K20" s="21">
        <f>IFERROR('關鍵指標'!K3/'關鍵指標'!G3-1,IF(ERROR.TYPE('關鍵指標'!K3/'關鍵指標'!G3-1)=2,"無定義","n/a"))</f>
        <v/>
      </c>
      <c r="L20" s="21">
        <f>IFERROR('關鍵指標'!L3/'關鍵指標'!H3-1,IF(ERROR.TYPE('關鍵指標'!L3/'關鍵指標'!H3-1)=2,"無定義","n/a"))</f>
        <v/>
      </c>
      <c r="M20" s="21">
        <f>IFERROR('關鍵指標'!M3/'關鍵指標'!I3-1,IF(ERROR.TYPE('關鍵指標'!M3/'關鍵指標'!I3-1)=2,"無定義","n/a"))</f>
        <v/>
      </c>
      <c r="N20" s="21">
        <f>IFERROR('關鍵指標'!N3/'關鍵指標'!J3-1,IF(ERROR.TYPE('關鍵指標'!N3/'關鍵指標'!J3-1)=2,"無定義","n/a"))</f>
        <v/>
      </c>
      <c r="O20" s="21">
        <f>IFERROR('關鍵指標'!O3/'關鍵指標'!K3-1,IF(ERROR.TYPE('關鍵指標'!O3/'關鍵指標'!K3-1)=2,"無定義","n/a"))</f>
        <v/>
      </c>
      <c r="P20" s="21">
        <f>IFERROR('關鍵指標'!P3/'關鍵指標'!L3-1,IF(ERROR.TYPE('關鍵指標'!P3/'關鍵指標'!L3-1)=2,"無定義","n/a"))</f>
        <v/>
      </c>
      <c r="Q20" s="21">
        <f>IFERROR('關鍵指標'!Q3/'關鍵指標'!M3-1,IF(ERROR.TYPE('關鍵指標'!Q3/'關鍵指標'!M3-1)=2,"無定義","n/a"))</f>
        <v/>
      </c>
      <c r="R20" s="21">
        <f>IFERROR('關鍵指標'!R3/'關鍵指標'!N3-1,IF(ERROR.TYPE('關鍵指標'!R3/'關鍵指標'!N3-1)=2,"無定義","n/a"))</f>
        <v/>
      </c>
      <c r="S20" s="21">
        <f>IFERROR('關鍵指標'!S3/'關鍵指標'!O3-1,IF(ERROR.TYPE('關鍵指標'!S3/'關鍵指標'!O3-1)=2,"無定義","n/a"))</f>
        <v/>
      </c>
      <c r="T20" s="21">
        <f>IFERROR('關鍵指標'!T3/'關鍵指標'!P3-1,IF(ERROR.TYPE('關鍵指標'!T3/'關鍵指標'!P3-1)=2,"無定義","n/a"))</f>
        <v/>
      </c>
      <c r="U20" s="21">
        <f>IFERROR('關鍵指標'!U3/'關鍵指標'!Q3-1,IF(ERROR.TYPE('關鍵指標'!U3/'關鍵指標'!Q3-1)=2,"無定義","n/a"))</f>
        <v/>
      </c>
      <c r="V20" s="21">
        <f>IFERROR('關鍵指標'!V3/'關鍵指標'!R3-1,IF(ERROR.TYPE('關鍵指標'!V3/'關鍵指標'!R3-1)=2,"無定義","n/a"))</f>
        <v/>
      </c>
      <c r="W20" s="21">
        <f>IFERROR('關鍵指標'!W3/'關鍵指標'!S3-1,IF(ERROR.TYPE('關鍵指標'!W3/'關鍵指標'!S3-1)=2,"無定義","n/a"))</f>
        <v/>
      </c>
      <c r="X20" s="21">
        <f>IFERROR('關鍵指標'!X3/'關鍵指標'!T3-1,IF(ERROR.TYPE('關鍵指標'!X3/'關鍵指標'!T3-1)=2,"無定義","n/a"))</f>
        <v/>
      </c>
    </row>
    <row r="21">
      <c r="A21" s="12" t="inlineStr">
        <is>
          <t>營收年增率（單季）</t>
        </is>
      </c>
      <c r="B21" s="12" t="inlineStr">
        <is>
          <t>Revenue YoY (Quarterly)</t>
        </is>
      </c>
      <c r="C21" s="15" t="inlineStr">
        <is>
          <t>—</t>
        </is>
      </c>
      <c r="D21" s="15" t="inlineStr">
        <is>
          <t>—</t>
        </is>
      </c>
      <c r="E21" s="15" t="inlineStr">
        <is>
          <t>—</t>
        </is>
      </c>
      <c r="F21" s="15" t="inlineStr">
        <is>
          <t>—</t>
        </is>
      </c>
      <c r="G21" s="21">
        <f>IFERROR('損益表'!G2/'損益表'!C2-1,IF(ERROR.TYPE('損益表'!G2/'損益表'!C2-1)=2,"無定義","n/a"))</f>
        <v/>
      </c>
      <c r="H21" s="21">
        <f>IFERROR('損益表'!H2/'損益表'!D2-1,IF(ERROR.TYPE('損益表'!H2/'損益表'!D2-1)=2,"無定義","n/a"))</f>
        <v/>
      </c>
      <c r="I21" s="21">
        <f>IFERROR('損益表'!I2/'損益表'!E2-1,IF(ERROR.TYPE('損益表'!I2/'損益表'!E2-1)=2,"無定義","n/a"))</f>
        <v/>
      </c>
      <c r="J21" s="21">
        <f>IFERROR('損益表'!J2/'損益表'!F2-1,IF(ERROR.TYPE('損益表'!J2/'損益表'!F2-1)=2,"無定義","n/a"))</f>
        <v/>
      </c>
      <c r="K21" s="21">
        <f>IFERROR('損益表'!K2/'損益表'!G2-1,IF(ERROR.TYPE('損益表'!K2/'損益表'!G2-1)=2,"無定義","n/a"))</f>
        <v/>
      </c>
      <c r="L21" s="21">
        <f>IFERROR('損益表'!L2/'損益表'!H2-1,IF(ERROR.TYPE('損益表'!L2/'損益表'!H2-1)=2,"無定義","n/a"))</f>
        <v/>
      </c>
      <c r="M21" s="21">
        <f>IFERROR('損益表'!M2/'損益表'!I2-1,IF(ERROR.TYPE('損益表'!M2/'損益表'!I2-1)=2,"無定義","n/a"))</f>
        <v/>
      </c>
      <c r="N21" s="21">
        <f>IFERROR('損益表'!N2/'損益表'!J2-1,IF(ERROR.TYPE('損益表'!N2/'損益表'!J2-1)=2,"無定義","n/a"))</f>
        <v/>
      </c>
      <c r="O21" s="21">
        <f>IFERROR('損益表'!O2/'損益表'!K2-1,IF(ERROR.TYPE('損益表'!O2/'損益表'!K2-1)=2,"無定義","n/a"))</f>
        <v/>
      </c>
      <c r="P21" s="21">
        <f>IFERROR('損益表'!P2/'損益表'!L2-1,IF(ERROR.TYPE('損益表'!P2/'損益表'!L2-1)=2,"無定義","n/a"))</f>
        <v/>
      </c>
      <c r="Q21" s="21">
        <f>IFERROR('損益表'!Q2/'損益表'!M2-1,IF(ERROR.TYPE('損益表'!Q2/'損益表'!M2-1)=2,"無定義","n/a"))</f>
        <v/>
      </c>
      <c r="R21" s="21">
        <f>IFERROR('損益表'!R2/'損益表'!N2-1,IF(ERROR.TYPE('損益表'!R2/'損益表'!N2-1)=2,"無定義","n/a"))</f>
        <v/>
      </c>
      <c r="S21" s="21">
        <f>IFERROR('損益表'!S2/'損益表'!O2-1,IF(ERROR.TYPE('損益表'!S2/'損益表'!O2-1)=2,"無定義","n/a"))</f>
        <v/>
      </c>
      <c r="T21" s="21">
        <f>IFERROR('損益表'!T2/'損益表'!P2-1,IF(ERROR.TYPE('損益表'!T2/'損益表'!P2-1)=2,"無定義","n/a"))</f>
        <v/>
      </c>
      <c r="U21" s="21">
        <f>IFERROR('損益表'!U2/'損益表'!Q2-1,IF(ERROR.TYPE('損益表'!U2/'損益表'!Q2-1)=2,"無定義","n/a"))</f>
        <v/>
      </c>
      <c r="V21" s="21">
        <f>IFERROR('損益表'!V2/'損益表'!R2-1,IF(ERROR.TYPE('損益表'!V2/'損益表'!R2-1)=2,"無定義","n/a"))</f>
        <v/>
      </c>
      <c r="W21" s="21">
        <f>IFERROR('損益表'!W2/'損益表'!S2-1,IF(ERROR.TYPE('損益表'!W2/'損益表'!S2-1)=2,"無定義","n/a"))</f>
        <v/>
      </c>
      <c r="X21" s="21">
        <f>IFERROR('損益表'!X2/'損益表'!T2-1,IF(ERROR.TYPE('損益表'!X2/'損益表'!T2-1)=2,"無定義","n/a"))</f>
        <v/>
      </c>
    </row>
    <row r="22">
      <c r="A22" s="12" t="inlineStr">
        <is>
          <t>營收季增率</t>
        </is>
      </c>
      <c r="B22" s="12" t="inlineStr">
        <is>
          <t>Revenue QoQ</t>
        </is>
      </c>
      <c r="C22" s="15" t="inlineStr">
        <is>
          <t>—</t>
        </is>
      </c>
      <c r="D22" s="21">
        <f>IFERROR('損益表'!D2/'損益表'!C2-1,IF(ERROR.TYPE('損益表'!D2/'損益表'!C2-1)=2,"無定義","n/a"))</f>
        <v/>
      </c>
      <c r="E22" s="21">
        <f>IFERROR('損益表'!E2/'損益表'!D2-1,IF(ERROR.TYPE('損益表'!E2/'損益表'!D2-1)=2,"無定義","n/a"))</f>
        <v/>
      </c>
      <c r="F22" s="21">
        <f>IFERROR('損益表'!F2/'損益表'!E2-1,IF(ERROR.TYPE('損益表'!F2/'損益表'!E2-1)=2,"無定義","n/a"))</f>
        <v/>
      </c>
      <c r="G22" s="21">
        <f>IFERROR('損益表'!G2/'損益表'!F2-1,IF(ERROR.TYPE('損益表'!G2/'損益表'!F2-1)=2,"無定義","n/a"))</f>
        <v/>
      </c>
      <c r="H22" s="21">
        <f>IFERROR('損益表'!H2/'損益表'!G2-1,IF(ERROR.TYPE('損益表'!H2/'損益表'!G2-1)=2,"無定義","n/a"))</f>
        <v/>
      </c>
      <c r="I22" s="21">
        <f>IFERROR('損益表'!I2/'損益表'!H2-1,IF(ERROR.TYPE('損益表'!I2/'損益表'!H2-1)=2,"無定義","n/a"))</f>
        <v/>
      </c>
      <c r="J22" s="21">
        <f>IFERROR('損益表'!J2/'損益表'!I2-1,IF(ERROR.TYPE('損益表'!J2/'損益表'!I2-1)=2,"無定義","n/a"))</f>
        <v/>
      </c>
      <c r="K22" s="21">
        <f>IFERROR('損益表'!K2/'損益表'!J2-1,IF(ERROR.TYPE('損益表'!K2/'損益表'!J2-1)=2,"無定義","n/a"))</f>
        <v/>
      </c>
      <c r="L22" s="21">
        <f>IFERROR('損益表'!L2/'損益表'!K2-1,IF(ERROR.TYPE('損益表'!L2/'損益表'!K2-1)=2,"無定義","n/a"))</f>
        <v/>
      </c>
      <c r="M22" s="21">
        <f>IFERROR('損益表'!M2/'損益表'!L2-1,IF(ERROR.TYPE('損益表'!M2/'損益表'!L2-1)=2,"無定義","n/a"))</f>
        <v/>
      </c>
      <c r="N22" s="21">
        <f>IFERROR('損益表'!N2/'損益表'!M2-1,IF(ERROR.TYPE('損益表'!N2/'損益表'!M2-1)=2,"無定義","n/a"))</f>
        <v/>
      </c>
      <c r="O22" s="21">
        <f>IFERROR('損益表'!O2/'損益表'!N2-1,IF(ERROR.TYPE('損益表'!O2/'損益表'!N2-1)=2,"無定義","n/a"))</f>
        <v/>
      </c>
      <c r="P22" s="21">
        <f>IFERROR('損益表'!P2/'損益表'!O2-1,IF(ERROR.TYPE('損益表'!P2/'損益表'!O2-1)=2,"無定義","n/a"))</f>
        <v/>
      </c>
      <c r="Q22" s="21">
        <f>IFERROR('損益表'!Q2/'損益表'!P2-1,IF(ERROR.TYPE('損益表'!Q2/'損益表'!P2-1)=2,"無定義","n/a"))</f>
        <v/>
      </c>
      <c r="R22" s="21">
        <f>IFERROR('損益表'!R2/'損益表'!Q2-1,IF(ERROR.TYPE('損益表'!R2/'損益表'!Q2-1)=2,"無定義","n/a"))</f>
        <v/>
      </c>
      <c r="S22" s="21">
        <f>IFERROR('損益表'!S2/'損益表'!R2-1,IF(ERROR.TYPE('損益表'!S2/'損益表'!R2-1)=2,"無定義","n/a"))</f>
        <v/>
      </c>
      <c r="T22" s="21">
        <f>IFERROR('損益表'!T2/'損益表'!S2-1,IF(ERROR.TYPE('損益表'!T2/'損益表'!S2-1)=2,"無定義","n/a"))</f>
        <v/>
      </c>
      <c r="U22" s="21">
        <f>IFERROR('損益表'!U2/'損益表'!T2-1,IF(ERROR.TYPE('損益表'!U2/'損益表'!T2-1)=2,"無定義","n/a"))</f>
        <v/>
      </c>
      <c r="V22" s="21">
        <f>IFERROR('損益表'!V2/'損益表'!U2-1,IF(ERROR.TYPE('損益表'!V2/'損益表'!U2-1)=2,"無定義","n/a"))</f>
        <v/>
      </c>
      <c r="W22" s="21">
        <f>IFERROR('損益表'!W2/'損益表'!V2-1,IF(ERROR.TYPE('損益表'!W2/'損益表'!V2-1)=2,"無定義","n/a"))</f>
        <v/>
      </c>
      <c r="X22" s="21">
        <f>IFERROR('損益表'!X2/'損益表'!W2-1,IF(ERROR.TYPE('損益表'!X2/'損益表'!W2-1)=2,"無定義","n/a"))</f>
        <v/>
      </c>
    </row>
    <row r="23">
      <c r="A23" s="12" t="inlineStr">
        <is>
          <t>淨利年增率</t>
        </is>
      </c>
      <c r="B23" s="12" t="inlineStr">
        <is>
          <t>Net Income YoY</t>
        </is>
      </c>
      <c r="C23" s="15" t="inlineStr">
        <is>
          <t>—</t>
        </is>
      </c>
      <c r="D23" s="15" t="inlineStr">
        <is>
          <t>—</t>
        </is>
      </c>
      <c r="E23" s="15" t="inlineStr">
        <is>
          <t>—</t>
        </is>
      </c>
      <c r="F23" s="15" t="inlineStr">
        <is>
          <t>—</t>
        </is>
      </c>
      <c r="G23" s="21">
        <f>IFERROR('損益表'!G17/'損益表'!C17-1,IF(ERROR.TYPE('損益表'!G17/'損益表'!C17-1)=2,"無定義","n/a"))</f>
        <v/>
      </c>
      <c r="H23" s="21">
        <f>IFERROR('損益表'!H17/'損益表'!D17-1,IF(ERROR.TYPE('損益表'!H17/'損益表'!D17-1)=2,"無定義","n/a"))</f>
        <v/>
      </c>
      <c r="I23" s="21">
        <f>IFERROR('損益表'!I17/'損益表'!E17-1,IF(ERROR.TYPE('損益表'!I17/'損益表'!E17-1)=2,"無定義","n/a"))</f>
        <v/>
      </c>
      <c r="J23" s="21">
        <f>IFERROR('損益表'!J17/'損益表'!F17-1,IF(ERROR.TYPE('損益表'!J17/'損益表'!F17-1)=2,"無定義","n/a"))</f>
        <v/>
      </c>
      <c r="K23" s="21">
        <f>IFERROR('損益表'!K17/'損益表'!G17-1,IF(ERROR.TYPE('損益表'!K17/'損益表'!G17-1)=2,"無定義","n/a"))</f>
        <v/>
      </c>
      <c r="L23" s="21">
        <f>IFERROR('損益表'!L17/'損益表'!H17-1,IF(ERROR.TYPE('損益表'!L17/'損益表'!H17-1)=2,"無定義","n/a"))</f>
        <v/>
      </c>
      <c r="M23" s="21">
        <f>IFERROR('損益表'!M17/'損益表'!I17-1,IF(ERROR.TYPE('損益表'!M17/'損益表'!I17-1)=2,"無定義","n/a"))</f>
        <v/>
      </c>
      <c r="N23" s="21">
        <f>IFERROR('損益表'!N17/'損益表'!J17-1,IF(ERROR.TYPE('損益表'!N17/'損益表'!J17-1)=2,"無定義","n/a"))</f>
        <v/>
      </c>
      <c r="O23" s="21">
        <f>IFERROR('損益表'!O17/'損益表'!K17-1,IF(ERROR.TYPE('損益表'!O17/'損益表'!K17-1)=2,"無定義","n/a"))</f>
        <v/>
      </c>
      <c r="P23" s="21">
        <f>IFERROR('損益表'!P17/'損益表'!L17-1,IF(ERROR.TYPE('損益表'!P17/'損益表'!L17-1)=2,"無定義","n/a"))</f>
        <v/>
      </c>
      <c r="Q23" s="21">
        <f>IFERROR('損益表'!Q17/'損益表'!M17-1,IF(ERROR.TYPE('損益表'!Q17/'損益表'!M17-1)=2,"無定義","n/a"))</f>
        <v/>
      </c>
      <c r="R23" s="21">
        <f>IFERROR('損益表'!R17/'損益表'!N17-1,IF(ERROR.TYPE('損益表'!R17/'損益表'!N17-1)=2,"無定義","n/a"))</f>
        <v/>
      </c>
      <c r="S23" s="21">
        <f>IFERROR('損益表'!S17/'損益表'!O17-1,IF(ERROR.TYPE('損益表'!S17/'損益表'!O17-1)=2,"無定義","n/a"))</f>
        <v/>
      </c>
      <c r="T23" s="21">
        <f>IFERROR('損益表'!T17/'損益表'!P17-1,IF(ERROR.TYPE('損益表'!T17/'損益表'!P17-1)=2,"無定義","n/a"))</f>
        <v/>
      </c>
      <c r="U23" s="21">
        <f>IFERROR('損益表'!U17/'損益表'!Q17-1,IF(ERROR.TYPE('損益表'!U17/'損益表'!Q17-1)=2,"無定義","n/a"))</f>
        <v/>
      </c>
      <c r="V23" s="21">
        <f>IFERROR('損益表'!V17/'損益表'!R17-1,IF(ERROR.TYPE('損益表'!V17/'損益表'!R17-1)=2,"無定義","n/a"))</f>
        <v/>
      </c>
      <c r="W23" s="21">
        <f>IFERROR('損益表'!W17/'損益表'!S17-1,IF(ERROR.TYPE('損益表'!W17/'損益表'!S17-1)=2,"無定義","n/a"))</f>
        <v/>
      </c>
      <c r="X23" s="21">
        <f>IFERROR('損益表'!X17/'損益表'!T17-1,IF(ERROR.TYPE('損益表'!X17/'損益表'!T17-1)=2,"無定義","n/a"))</f>
        <v/>
      </c>
    </row>
    <row r="24">
      <c r="A24" s="19" t="inlineStr">
        <is>
          <t>▍獲利能力</t>
        </is>
      </c>
      <c r="B24" s="20" t="n"/>
      <c r="C24" s="20" t="n"/>
      <c r="D24" s="20" t="n"/>
      <c r="E24" s="20" t="n"/>
      <c r="F24" s="20" t="n"/>
      <c r="G24" s="20" t="n"/>
      <c r="H24" s="20" t="n"/>
      <c r="I24" s="20" t="n"/>
      <c r="J24" s="20" t="n"/>
      <c r="K24" s="20" t="n"/>
      <c r="L24" s="20" t="n"/>
      <c r="M24" s="20" t="n"/>
      <c r="N24" s="20" t="n"/>
      <c r="O24" s="20" t="n"/>
      <c r="P24" s="20" t="n"/>
      <c r="Q24" s="20" t="n"/>
      <c r="R24" s="20" t="n"/>
      <c r="S24" s="20" t="n"/>
      <c r="T24" s="20" t="n"/>
      <c r="U24" s="20" t="n"/>
      <c r="V24" s="20" t="n"/>
      <c r="W24" s="20" t="n"/>
      <c r="X24" s="20" t="n"/>
    </row>
    <row r="25">
      <c r="A25" s="12" t="inlineStr">
        <is>
          <t>財務費用（單季）</t>
        </is>
      </c>
      <c r="B25" s="12" t="inlineStr">
        <is>
          <t>Finance Cost (Quarterly)</t>
        </is>
      </c>
      <c r="C25" s="13">
        <f>IFERROR('損益表'!C14-'損益表'!C13,IF(ERROR.TYPE('損益表'!C14-'損益表'!C13)=2,"無定義","n/a"))</f>
        <v/>
      </c>
      <c r="D25" s="13">
        <f>IFERROR('損益表'!D14-'損益表'!D13,IF(ERROR.TYPE('損益表'!D14-'損益表'!D13)=2,"無定義","n/a"))</f>
        <v/>
      </c>
      <c r="E25" s="13">
        <f>IFERROR('損益表'!E14-'損益表'!E13,IF(ERROR.TYPE('損益表'!E14-'損益表'!E13)=2,"無定義","n/a"))</f>
        <v/>
      </c>
      <c r="F25" s="13">
        <f>IFERROR('損益表'!F14-'損益表'!F13,IF(ERROR.TYPE('損益表'!F14-'損益表'!F13)=2,"無定義","n/a"))</f>
        <v/>
      </c>
      <c r="G25" s="13">
        <f>IFERROR('損益表'!G14-'損益表'!G13,IF(ERROR.TYPE('損益表'!G14-'損益表'!G13)=2,"無定義","n/a"))</f>
        <v/>
      </c>
      <c r="H25" s="13">
        <f>IFERROR('損益表'!H14-'損益表'!H13,IF(ERROR.TYPE('損益表'!H14-'損益表'!H13)=2,"無定義","n/a"))</f>
        <v/>
      </c>
      <c r="I25" s="13">
        <f>IFERROR('損益表'!I14-'損益表'!I13,IF(ERROR.TYPE('損益表'!I14-'損益表'!I13)=2,"無定義","n/a"))</f>
        <v/>
      </c>
      <c r="J25" s="13">
        <f>IFERROR('損益表'!J14-'損益表'!J13,IF(ERROR.TYPE('損益表'!J14-'損益表'!J13)=2,"無定義","n/a"))</f>
        <v/>
      </c>
      <c r="K25" s="13">
        <f>IFERROR('損益表'!K14-'損益表'!K13,IF(ERROR.TYPE('損益表'!K14-'損益表'!K13)=2,"無定義","n/a"))</f>
        <v/>
      </c>
      <c r="L25" s="13">
        <f>IFERROR('損益表'!L14-'損益表'!L13,IF(ERROR.TYPE('損益表'!L14-'損益表'!L13)=2,"無定義","n/a"))</f>
        <v/>
      </c>
      <c r="M25" s="13">
        <f>IFERROR('損益表'!M14-'損益表'!M13,IF(ERROR.TYPE('損益表'!M14-'損益表'!M13)=2,"無定義","n/a"))</f>
        <v/>
      </c>
      <c r="N25" s="13">
        <f>IFERROR('損益表'!N14-'損益表'!N13,IF(ERROR.TYPE('損益表'!N14-'損益表'!N13)=2,"無定義","n/a"))</f>
        <v/>
      </c>
      <c r="O25" s="13">
        <f>IFERROR('損益表'!O14-'損益表'!O13,IF(ERROR.TYPE('損益表'!O14-'損益表'!O13)=2,"無定義","n/a"))</f>
        <v/>
      </c>
      <c r="P25" s="13">
        <f>IFERROR('損益表'!P14-'損益表'!P13,IF(ERROR.TYPE('損益表'!P14-'損益表'!P13)=2,"無定義","n/a"))</f>
        <v/>
      </c>
      <c r="Q25" s="13">
        <f>IFERROR('損益表'!Q14-'損益表'!Q13,IF(ERROR.TYPE('損益表'!Q14-'損益表'!Q13)=2,"無定義","n/a"))</f>
        <v/>
      </c>
      <c r="R25" s="13">
        <f>IFERROR('損益表'!R14-'損益表'!R13,IF(ERROR.TYPE('損益表'!R14-'損益表'!R13)=2,"無定義","n/a"))</f>
        <v/>
      </c>
      <c r="S25" s="13">
        <f>IFERROR('損益表'!S14-'損益表'!S13,IF(ERROR.TYPE('損益表'!S14-'損益表'!S13)=2,"無定義","n/a"))</f>
        <v/>
      </c>
      <c r="T25" s="13">
        <f>IFERROR('損益表'!T14-'損益表'!T13,IF(ERROR.TYPE('損益表'!T14-'損益表'!T13)=2,"無定義","n/a"))</f>
        <v/>
      </c>
      <c r="U25" s="13">
        <f>IFERROR('損益表'!U14-'損益表'!U13,IF(ERROR.TYPE('損益表'!U14-'損益表'!U13)=2,"無定義","n/a"))</f>
        <v/>
      </c>
      <c r="V25" s="13">
        <f>IFERROR('損益表'!V14-'損益表'!V13,IF(ERROR.TYPE('損益表'!V14-'損益表'!V13)=2,"無定義","n/a"))</f>
        <v/>
      </c>
      <c r="W25" s="13">
        <f>IFERROR('損益表'!W14-'損益表'!W13,IF(ERROR.TYPE('損益表'!W14-'損益表'!W13)=2,"無定義","n/a"))</f>
        <v/>
      </c>
      <c r="X25" s="13">
        <f>IFERROR('損益表'!X14-'損益表'!X13,IF(ERROR.TYPE('損益表'!X14-'損益表'!X13)=2,"無定義","n/a"))</f>
        <v/>
      </c>
    </row>
    <row r="26">
      <c r="A26" s="12" t="inlineStr">
        <is>
          <t>毛利率</t>
        </is>
      </c>
      <c r="B26" s="12" t="inlineStr">
        <is>
          <t>Gross Margin</t>
        </is>
      </c>
      <c r="C26" s="21">
        <f>IFERROR('關鍵指標'!C5/'關鍵指標'!C3,IF(ERROR.TYPE('關鍵指標'!C5/'關鍵指標'!C3)=2,"無定義","n/a"))</f>
        <v/>
      </c>
      <c r="D26" s="21">
        <f>IFERROR('關鍵指標'!D5/'關鍵指標'!D3,IF(ERROR.TYPE('關鍵指標'!D5/'關鍵指標'!D3)=2,"無定義","n/a"))</f>
        <v/>
      </c>
      <c r="E26" s="21">
        <f>IFERROR('關鍵指標'!E5/'關鍵指標'!E3,IF(ERROR.TYPE('關鍵指標'!E5/'關鍵指標'!E3)=2,"無定義","n/a"))</f>
        <v/>
      </c>
      <c r="F26" s="21">
        <f>IFERROR('關鍵指標'!F5/'關鍵指標'!F3,IF(ERROR.TYPE('關鍵指標'!F5/'關鍵指標'!F3)=2,"無定義","n/a"))</f>
        <v/>
      </c>
      <c r="G26" s="21">
        <f>IFERROR('關鍵指標'!G5/'關鍵指標'!G3,IF(ERROR.TYPE('關鍵指標'!G5/'關鍵指標'!G3)=2,"無定義","n/a"))</f>
        <v/>
      </c>
      <c r="H26" s="21">
        <f>IFERROR('關鍵指標'!H5/'關鍵指標'!H3,IF(ERROR.TYPE('關鍵指標'!H5/'關鍵指標'!H3)=2,"無定義","n/a"))</f>
        <v/>
      </c>
      <c r="I26" s="21">
        <f>IFERROR('關鍵指標'!I5/'關鍵指標'!I3,IF(ERROR.TYPE('關鍵指標'!I5/'關鍵指標'!I3)=2,"無定義","n/a"))</f>
        <v/>
      </c>
      <c r="J26" s="21">
        <f>IFERROR('關鍵指標'!J5/'關鍵指標'!J3,IF(ERROR.TYPE('關鍵指標'!J5/'關鍵指標'!J3)=2,"無定義","n/a"))</f>
        <v/>
      </c>
      <c r="K26" s="21">
        <f>IFERROR('關鍵指標'!K5/'關鍵指標'!K3,IF(ERROR.TYPE('關鍵指標'!K5/'關鍵指標'!K3)=2,"無定義","n/a"))</f>
        <v/>
      </c>
      <c r="L26" s="21">
        <f>IFERROR('關鍵指標'!L5/'關鍵指標'!L3,IF(ERROR.TYPE('關鍵指標'!L5/'關鍵指標'!L3)=2,"無定義","n/a"))</f>
        <v/>
      </c>
      <c r="M26" s="21">
        <f>IFERROR('關鍵指標'!M5/'關鍵指標'!M3,IF(ERROR.TYPE('關鍵指標'!M5/'關鍵指標'!M3)=2,"無定義","n/a"))</f>
        <v/>
      </c>
      <c r="N26" s="21">
        <f>IFERROR('關鍵指標'!N5/'關鍵指標'!N3,IF(ERROR.TYPE('關鍵指標'!N5/'關鍵指標'!N3)=2,"無定義","n/a"))</f>
        <v/>
      </c>
      <c r="O26" s="21">
        <f>IFERROR('關鍵指標'!O5/'關鍵指標'!O3,IF(ERROR.TYPE('關鍵指標'!O5/'關鍵指標'!O3)=2,"無定義","n/a"))</f>
        <v/>
      </c>
      <c r="P26" s="21">
        <f>IFERROR('關鍵指標'!P5/'關鍵指標'!P3,IF(ERROR.TYPE('關鍵指標'!P5/'關鍵指標'!P3)=2,"無定義","n/a"))</f>
        <v/>
      </c>
      <c r="Q26" s="21">
        <f>IFERROR('關鍵指標'!Q5/'關鍵指標'!Q3,IF(ERROR.TYPE('關鍵指標'!Q5/'關鍵指標'!Q3)=2,"無定義","n/a"))</f>
        <v/>
      </c>
      <c r="R26" s="21">
        <f>IFERROR('關鍵指標'!R5/'關鍵指標'!R3,IF(ERROR.TYPE('關鍵指標'!R5/'關鍵指標'!R3)=2,"無定義","n/a"))</f>
        <v/>
      </c>
      <c r="S26" s="21">
        <f>IFERROR('關鍵指標'!S5/'關鍵指標'!S3,IF(ERROR.TYPE('關鍵指標'!S5/'關鍵指標'!S3)=2,"無定義","n/a"))</f>
        <v/>
      </c>
      <c r="T26" s="21">
        <f>IFERROR('關鍵指標'!T5/'關鍵指標'!T3,IF(ERROR.TYPE('關鍵指標'!T5/'關鍵指標'!T3)=2,"無定義","n/a"))</f>
        <v/>
      </c>
      <c r="U26" s="21">
        <f>IFERROR('關鍵指標'!U5/'關鍵指標'!U3,IF(ERROR.TYPE('關鍵指標'!U5/'關鍵指標'!U3)=2,"無定義","n/a"))</f>
        <v/>
      </c>
      <c r="V26" s="21">
        <f>IFERROR('關鍵指標'!V5/'關鍵指標'!V3,IF(ERROR.TYPE('關鍵指標'!V5/'關鍵指標'!V3)=2,"無定義","n/a"))</f>
        <v/>
      </c>
      <c r="W26" s="21">
        <f>IFERROR('關鍵指標'!W5/'關鍵指標'!W3,IF(ERROR.TYPE('關鍵指標'!W5/'關鍵指標'!W3)=2,"無定義","n/a"))</f>
        <v/>
      </c>
      <c r="X26" s="21">
        <f>IFERROR('關鍵指標'!X5/'關鍵指標'!X3,IF(ERROR.TYPE('關鍵指標'!X5/'關鍵指標'!X3)=2,"無定義","n/a"))</f>
        <v/>
      </c>
    </row>
    <row r="27">
      <c r="A27" s="12" t="inlineStr">
        <is>
          <t>毛利率（單季）</t>
        </is>
      </c>
      <c r="B27" s="12" t="inlineStr">
        <is>
          <t>Gross Margin (Quarterly)</t>
        </is>
      </c>
      <c r="C27" s="21">
        <f>IFERROR('損益表'!C4/'損益表'!C2,IF(ERROR.TYPE('損益表'!C4/'損益表'!C2)=2,"無定義","n/a"))</f>
        <v/>
      </c>
      <c r="D27" s="21">
        <f>IFERROR('損益表'!D4/'損益表'!D2,IF(ERROR.TYPE('損益表'!D4/'損益表'!D2)=2,"無定義","n/a"))</f>
        <v/>
      </c>
      <c r="E27" s="21">
        <f>IFERROR('損益表'!E4/'損益表'!E2,IF(ERROR.TYPE('損益表'!E4/'損益表'!E2)=2,"無定義","n/a"))</f>
        <v/>
      </c>
      <c r="F27" s="21">
        <f>IFERROR('損益表'!F4/'損益表'!F2,IF(ERROR.TYPE('損益表'!F4/'損益表'!F2)=2,"無定義","n/a"))</f>
        <v/>
      </c>
      <c r="G27" s="21">
        <f>IFERROR('損益表'!G4/'損益表'!G2,IF(ERROR.TYPE('損益表'!G4/'損益表'!G2)=2,"無定義","n/a"))</f>
        <v/>
      </c>
      <c r="H27" s="21">
        <f>IFERROR('損益表'!H4/'損益表'!H2,IF(ERROR.TYPE('損益表'!H4/'損益表'!H2)=2,"無定義","n/a"))</f>
        <v/>
      </c>
      <c r="I27" s="21">
        <f>IFERROR('損益表'!I4/'損益表'!I2,IF(ERROR.TYPE('損益表'!I4/'損益表'!I2)=2,"無定義","n/a"))</f>
        <v/>
      </c>
      <c r="J27" s="21">
        <f>IFERROR('損益表'!J4/'損益表'!J2,IF(ERROR.TYPE('損益表'!J4/'損益表'!J2)=2,"無定義","n/a"))</f>
        <v/>
      </c>
      <c r="K27" s="21">
        <f>IFERROR('損益表'!K4/'損益表'!K2,IF(ERROR.TYPE('損益表'!K4/'損益表'!K2)=2,"無定義","n/a"))</f>
        <v/>
      </c>
      <c r="L27" s="21">
        <f>IFERROR('損益表'!L4/'損益表'!L2,IF(ERROR.TYPE('損益表'!L4/'損益表'!L2)=2,"無定義","n/a"))</f>
        <v/>
      </c>
      <c r="M27" s="21">
        <f>IFERROR('損益表'!M4/'損益表'!M2,IF(ERROR.TYPE('損益表'!M4/'損益表'!M2)=2,"無定義","n/a"))</f>
        <v/>
      </c>
      <c r="N27" s="21">
        <f>IFERROR('損益表'!N4/'損益表'!N2,IF(ERROR.TYPE('損益表'!N4/'損益表'!N2)=2,"無定義","n/a"))</f>
        <v/>
      </c>
      <c r="O27" s="21">
        <f>IFERROR('損益表'!O4/'損益表'!O2,IF(ERROR.TYPE('損益表'!O4/'損益表'!O2)=2,"無定義","n/a"))</f>
        <v/>
      </c>
      <c r="P27" s="21">
        <f>IFERROR('損益表'!P4/'損益表'!P2,IF(ERROR.TYPE('損益表'!P4/'損益表'!P2)=2,"無定義","n/a"))</f>
        <v/>
      </c>
      <c r="Q27" s="21">
        <f>IFERROR('損益表'!Q4/'損益表'!Q2,IF(ERROR.TYPE('損益表'!Q4/'損益表'!Q2)=2,"無定義","n/a"))</f>
        <v/>
      </c>
      <c r="R27" s="21">
        <f>IFERROR('損益表'!R4/'損益表'!R2,IF(ERROR.TYPE('損益表'!R4/'損益表'!R2)=2,"無定義","n/a"))</f>
        <v/>
      </c>
      <c r="S27" s="21">
        <f>IFERROR('損益表'!S4/'損益表'!S2,IF(ERROR.TYPE('損益表'!S4/'損益表'!S2)=2,"無定義","n/a"))</f>
        <v/>
      </c>
      <c r="T27" s="21">
        <f>IFERROR('損益表'!T4/'損益表'!T2,IF(ERROR.TYPE('損益表'!T4/'損益表'!T2)=2,"無定義","n/a"))</f>
        <v/>
      </c>
      <c r="U27" s="21">
        <f>IFERROR('損益表'!U4/'損益表'!U2,IF(ERROR.TYPE('損益表'!U4/'損益表'!U2)=2,"無定義","n/a"))</f>
        <v/>
      </c>
      <c r="V27" s="21">
        <f>IFERROR('損益表'!V4/'損益表'!V2,IF(ERROR.TYPE('損益表'!V4/'損益表'!V2)=2,"無定義","n/a"))</f>
        <v/>
      </c>
      <c r="W27" s="21">
        <f>IFERROR('損益表'!W4/'損益表'!W2,IF(ERROR.TYPE('損益表'!W4/'損益表'!W2)=2,"無定義","n/a"))</f>
        <v/>
      </c>
      <c r="X27" s="21">
        <f>IFERROR('損益表'!X4/'損益表'!X2,IF(ERROR.TYPE('損益表'!X4/'損益表'!X2)=2,"無定義","n/a"))</f>
        <v/>
      </c>
    </row>
    <row r="28">
      <c r="A28" s="12" t="inlineStr">
        <is>
          <t>營業利益率</t>
        </is>
      </c>
      <c r="B28" s="12" t="inlineStr">
        <is>
          <t>Operating Margin</t>
        </is>
      </c>
      <c r="C28" s="21">
        <f>IFERROR('關鍵指標'!C6/'關鍵指標'!C3,IF(ERROR.TYPE('關鍵指標'!C6/'關鍵指標'!C3)=2,"無定義","n/a"))</f>
        <v/>
      </c>
      <c r="D28" s="21">
        <f>IFERROR('關鍵指標'!D6/'關鍵指標'!D3,IF(ERROR.TYPE('關鍵指標'!D6/'關鍵指標'!D3)=2,"無定義","n/a"))</f>
        <v/>
      </c>
      <c r="E28" s="21">
        <f>IFERROR('關鍵指標'!E6/'關鍵指標'!E3,IF(ERROR.TYPE('關鍵指標'!E6/'關鍵指標'!E3)=2,"無定義","n/a"))</f>
        <v/>
      </c>
      <c r="F28" s="21">
        <f>IFERROR('關鍵指標'!F6/'關鍵指標'!F3,IF(ERROR.TYPE('關鍵指標'!F6/'關鍵指標'!F3)=2,"無定義","n/a"))</f>
        <v/>
      </c>
      <c r="G28" s="21">
        <f>IFERROR('關鍵指標'!G6/'關鍵指標'!G3,IF(ERROR.TYPE('關鍵指標'!G6/'關鍵指標'!G3)=2,"無定義","n/a"))</f>
        <v/>
      </c>
      <c r="H28" s="21">
        <f>IFERROR('關鍵指標'!H6/'關鍵指標'!H3,IF(ERROR.TYPE('關鍵指標'!H6/'關鍵指標'!H3)=2,"無定義","n/a"))</f>
        <v/>
      </c>
      <c r="I28" s="21">
        <f>IFERROR('關鍵指標'!I6/'關鍵指標'!I3,IF(ERROR.TYPE('關鍵指標'!I6/'關鍵指標'!I3)=2,"無定義","n/a"))</f>
        <v/>
      </c>
      <c r="J28" s="21">
        <f>IFERROR('關鍵指標'!J6/'關鍵指標'!J3,IF(ERROR.TYPE('關鍵指標'!J6/'關鍵指標'!J3)=2,"無定義","n/a"))</f>
        <v/>
      </c>
      <c r="K28" s="21">
        <f>IFERROR('關鍵指標'!K6/'關鍵指標'!K3,IF(ERROR.TYPE('關鍵指標'!K6/'關鍵指標'!K3)=2,"無定義","n/a"))</f>
        <v/>
      </c>
      <c r="L28" s="21">
        <f>IFERROR('關鍵指標'!L6/'關鍵指標'!L3,IF(ERROR.TYPE('關鍵指標'!L6/'關鍵指標'!L3)=2,"無定義","n/a"))</f>
        <v/>
      </c>
      <c r="M28" s="21">
        <f>IFERROR('關鍵指標'!M6/'關鍵指標'!M3,IF(ERROR.TYPE('關鍵指標'!M6/'關鍵指標'!M3)=2,"無定義","n/a"))</f>
        <v/>
      </c>
      <c r="N28" s="21">
        <f>IFERROR('關鍵指標'!N6/'關鍵指標'!N3,IF(ERROR.TYPE('關鍵指標'!N6/'關鍵指標'!N3)=2,"無定義","n/a"))</f>
        <v/>
      </c>
      <c r="O28" s="21">
        <f>IFERROR('關鍵指標'!O6/'關鍵指標'!O3,IF(ERROR.TYPE('關鍵指標'!O6/'關鍵指標'!O3)=2,"無定義","n/a"))</f>
        <v/>
      </c>
      <c r="P28" s="21">
        <f>IFERROR('關鍵指標'!P6/'關鍵指標'!P3,IF(ERROR.TYPE('關鍵指標'!P6/'關鍵指標'!P3)=2,"無定義","n/a"))</f>
        <v/>
      </c>
      <c r="Q28" s="21">
        <f>IFERROR('關鍵指標'!Q6/'關鍵指標'!Q3,IF(ERROR.TYPE('關鍵指標'!Q6/'關鍵指標'!Q3)=2,"無定義","n/a"))</f>
        <v/>
      </c>
      <c r="R28" s="21">
        <f>IFERROR('關鍵指標'!R6/'關鍵指標'!R3,IF(ERROR.TYPE('關鍵指標'!R6/'關鍵指標'!R3)=2,"無定義","n/a"))</f>
        <v/>
      </c>
      <c r="S28" s="21">
        <f>IFERROR('關鍵指標'!S6/'關鍵指標'!S3,IF(ERROR.TYPE('關鍵指標'!S6/'關鍵指標'!S3)=2,"無定義","n/a"))</f>
        <v/>
      </c>
      <c r="T28" s="21">
        <f>IFERROR('關鍵指標'!T6/'關鍵指標'!T3,IF(ERROR.TYPE('關鍵指標'!T6/'關鍵指標'!T3)=2,"無定義","n/a"))</f>
        <v/>
      </c>
      <c r="U28" s="21">
        <f>IFERROR('關鍵指標'!U6/'關鍵指標'!U3,IF(ERROR.TYPE('關鍵指標'!U6/'關鍵指標'!U3)=2,"無定義","n/a"))</f>
        <v/>
      </c>
      <c r="V28" s="21">
        <f>IFERROR('關鍵指標'!V6/'關鍵指標'!V3,IF(ERROR.TYPE('關鍵指標'!V6/'關鍵指標'!V3)=2,"無定義","n/a"))</f>
        <v/>
      </c>
      <c r="W28" s="21">
        <f>IFERROR('關鍵指標'!W6/'關鍵指標'!W3,IF(ERROR.TYPE('關鍵指標'!W6/'關鍵指標'!W3)=2,"無定義","n/a"))</f>
        <v/>
      </c>
      <c r="X28" s="21">
        <f>IFERROR('關鍵指標'!X6/'關鍵指標'!X3,IF(ERROR.TYPE('關鍵指標'!X6/'關鍵指標'!X3)=2,"無定義","n/a"))</f>
        <v/>
      </c>
    </row>
    <row r="29">
      <c r="A29" s="12" t="inlineStr">
        <is>
          <t>營業利益率（單季）</t>
        </is>
      </c>
      <c r="B29" s="12" t="inlineStr">
        <is>
          <t>Operating Margin (Quarterly)</t>
        </is>
      </c>
      <c r="C29" s="21">
        <f>IFERROR('損益表'!C9/'損益表'!C2,IF(ERROR.TYPE('損益表'!C9/'損益表'!C2)=2,"無定義","n/a"))</f>
        <v/>
      </c>
      <c r="D29" s="21">
        <f>IFERROR('損益表'!D9/'損益表'!D2,IF(ERROR.TYPE('損益表'!D9/'損益表'!D2)=2,"無定義","n/a"))</f>
        <v/>
      </c>
      <c r="E29" s="21">
        <f>IFERROR('損益表'!E9/'損益表'!E2,IF(ERROR.TYPE('損益表'!E9/'損益表'!E2)=2,"無定義","n/a"))</f>
        <v/>
      </c>
      <c r="F29" s="21">
        <f>IFERROR('損益表'!F9/'損益表'!F2,IF(ERROR.TYPE('損益表'!F9/'損益表'!F2)=2,"無定義","n/a"))</f>
        <v/>
      </c>
      <c r="G29" s="21">
        <f>IFERROR('損益表'!G9/'損益表'!G2,IF(ERROR.TYPE('損益表'!G9/'損益表'!G2)=2,"無定義","n/a"))</f>
        <v/>
      </c>
      <c r="H29" s="21">
        <f>IFERROR('損益表'!H9/'損益表'!H2,IF(ERROR.TYPE('損益表'!H9/'損益表'!H2)=2,"無定義","n/a"))</f>
        <v/>
      </c>
      <c r="I29" s="21">
        <f>IFERROR('損益表'!I9/'損益表'!I2,IF(ERROR.TYPE('損益表'!I9/'損益表'!I2)=2,"無定義","n/a"))</f>
        <v/>
      </c>
      <c r="J29" s="21">
        <f>IFERROR('損益表'!J9/'損益表'!J2,IF(ERROR.TYPE('損益表'!J9/'損益表'!J2)=2,"無定義","n/a"))</f>
        <v/>
      </c>
      <c r="K29" s="21">
        <f>IFERROR('損益表'!K9/'損益表'!K2,IF(ERROR.TYPE('損益表'!K9/'損益表'!K2)=2,"無定義","n/a"))</f>
        <v/>
      </c>
      <c r="L29" s="21">
        <f>IFERROR('損益表'!L9/'損益表'!L2,IF(ERROR.TYPE('損益表'!L9/'損益表'!L2)=2,"無定義","n/a"))</f>
        <v/>
      </c>
      <c r="M29" s="21">
        <f>IFERROR('損益表'!M9/'損益表'!M2,IF(ERROR.TYPE('損益表'!M9/'損益表'!M2)=2,"無定義","n/a"))</f>
        <v/>
      </c>
      <c r="N29" s="21">
        <f>IFERROR('損益表'!N9/'損益表'!N2,IF(ERROR.TYPE('損益表'!N9/'損益表'!N2)=2,"無定義","n/a"))</f>
        <v/>
      </c>
      <c r="O29" s="21">
        <f>IFERROR('損益表'!O9/'損益表'!O2,IF(ERROR.TYPE('損益表'!O9/'損益表'!O2)=2,"無定義","n/a"))</f>
        <v/>
      </c>
      <c r="P29" s="21">
        <f>IFERROR('損益表'!P9/'損益表'!P2,IF(ERROR.TYPE('損益表'!P9/'損益表'!P2)=2,"無定義","n/a"))</f>
        <v/>
      </c>
      <c r="Q29" s="21">
        <f>IFERROR('損益表'!Q9/'損益表'!Q2,IF(ERROR.TYPE('損益表'!Q9/'損益表'!Q2)=2,"無定義","n/a"))</f>
        <v/>
      </c>
      <c r="R29" s="21">
        <f>IFERROR('損益表'!R9/'損益表'!R2,IF(ERROR.TYPE('損益表'!R9/'損益表'!R2)=2,"無定義","n/a"))</f>
        <v/>
      </c>
      <c r="S29" s="21">
        <f>IFERROR('損益表'!S9/'損益表'!S2,IF(ERROR.TYPE('損益表'!S9/'損益表'!S2)=2,"無定義","n/a"))</f>
        <v/>
      </c>
      <c r="T29" s="21">
        <f>IFERROR('損益表'!T9/'損益表'!T2,IF(ERROR.TYPE('損益表'!T9/'損益表'!T2)=2,"無定義","n/a"))</f>
        <v/>
      </c>
      <c r="U29" s="21">
        <f>IFERROR('損益表'!U9/'損益表'!U2,IF(ERROR.TYPE('損益表'!U9/'損益表'!U2)=2,"無定義","n/a"))</f>
        <v/>
      </c>
      <c r="V29" s="21">
        <f>IFERROR('損益表'!V9/'損益表'!V2,IF(ERROR.TYPE('損益表'!V9/'損益表'!V2)=2,"無定義","n/a"))</f>
        <v/>
      </c>
      <c r="W29" s="21">
        <f>IFERROR('損益表'!W9/'損益表'!W2,IF(ERROR.TYPE('損益表'!W9/'損益表'!W2)=2,"無定義","n/a"))</f>
        <v/>
      </c>
      <c r="X29" s="21">
        <f>IFERROR('損益表'!X9/'損益表'!X2,IF(ERROR.TYPE('損益表'!X9/'損益表'!X2)=2,"無定義","n/a"))</f>
        <v/>
      </c>
    </row>
    <row r="30">
      <c r="A30" s="12" t="inlineStr">
        <is>
          <t>EBIT 利潤率</t>
        </is>
      </c>
      <c r="B30" s="12" t="inlineStr">
        <is>
          <t>EBIT Margin</t>
        </is>
      </c>
      <c r="C30" s="21">
        <f>IFERROR('關鍵指標'!C10/'關鍵指標'!C3,IF(ERROR.TYPE('關鍵指標'!C10/'關鍵指標'!C3)=2,"無定義","n/a"))</f>
        <v/>
      </c>
      <c r="D30" s="21">
        <f>IFERROR('關鍵指標'!D10/'關鍵指標'!D3,IF(ERROR.TYPE('關鍵指標'!D10/'關鍵指標'!D3)=2,"無定義","n/a"))</f>
        <v/>
      </c>
      <c r="E30" s="21">
        <f>IFERROR('關鍵指標'!E10/'關鍵指標'!E3,IF(ERROR.TYPE('關鍵指標'!E10/'關鍵指標'!E3)=2,"無定義","n/a"))</f>
        <v/>
      </c>
      <c r="F30" s="21">
        <f>IFERROR('關鍵指標'!F10/'關鍵指標'!F3,IF(ERROR.TYPE('關鍵指標'!F10/'關鍵指標'!F3)=2,"無定義","n/a"))</f>
        <v/>
      </c>
      <c r="G30" s="21">
        <f>IFERROR('關鍵指標'!G10/'關鍵指標'!G3,IF(ERROR.TYPE('關鍵指標'!G10/'關鍵指標'!G3)=2,"無定義","n/a"))</f>
        <v/>
      </c>
      <c r="H30" s="21">
        <f>IFERROR('關鍵指標'!H10/'關鍵指標'!H3,IF(ERROR.TYPE('關鍵指標'!H10/'關鍵指標'!H3)=2,"無定義","n/a"))</f>
        <v/>
      </c>
      <c r="I30" s="21">
        <f>IFERROR('關鍵指標'!I10/'關鍵指標'!I3,IF(ERROR.TYPE('關鍵指標'!I10/'關鍵指標'!I3)=2,"無定義","n/a"))</f>
        <v/>
      </c>
      <c r="J30" s="21">
        <f>IFERROR('關鍵指標'!J10/'關鍵指標'!J3,IF(ERROR.TYPE('關鍵指標'!J10/'關鍵指標'!J3)=2,"無定義","n/a"))</f>
        <v/>
      </c>
      <c r="K30" s="21">
        <f>IFERROR('關鍵指標'!K10/'關鍵指標'!K3,IF(ERROR.TYPE('關鍵指標'!K10/'關鍵指標'!K3)=2,"無定義","n/a"))</f>
        <v/>
      </c>
      <c r="L30" s="21">
        <f>IFERROR('關鍵指標'!L10/'關鍵指標'!L3,IF(ERROR.TYPE('關鍵指標'!L10/'關鍵指標'!L3)=2,"無定義","n/a"))</f>
        <v/>
      </c>
      <c r="M30" s="21">
        <f>IFERROR('關鍵指標'!M10/'關鍵指標'!M3,IF(ERROR.TYPE('關鍵指標'!M10/'關鍵指標'!M3)=2,"無定義","n/a"))</f>
        <v/>
      </c>
      <c r="N30" s="21">
        <f>IFERROR('關鍵指標'!N10/'關鍵指標'!N3,IF(ERROR.TYPE('關鍵指標'!N10/'關鍵指標'!N3)=2,"無定義","n/a"))</f>
        <v/>
      </c>
      <c r="O30" s="21">
        <f>IFERROR('關鍵指標'!O10/'關鍵指標'!O3,IF(ERROR.TYPE('關鍵指標'!O10/'關鍵指標'!O3)=2,"無定義","n/a"))</f>
        <v/>
      </c>
      <c r="P30" s="21">
        <f>IFERROR('關鍵指標'!P10/'關鍵指標'!P3,IF(ERROR.TYPE('關鍵指標'!P10/'關鍵指標'!P3)=2,"無定義","n/a"))</f>
        <v/>
      </c>
      <c r="Q30" s="21">
        <f>IFERROR('關鍵指標'!Q10/'關鍵指標'!Q3,IF(ERROR.TYPE('關鍵指標'!Q10/'關鍵指標'!Q3)=2,"無定義","n/a"))</f>
        <v/>
      </c>
      <c r="R30" s="21">
        <f>IFERROR('關鍵指標'!R10/'關鍵指標'!R3,IF(ERROR.TYPE('關鍵指標'!R10/'關鍵指標'!R3)=2,"無定義","n/a"))</f>
        <v/>
      </c>
      <c r="S30" s="21">
        <f>IFERROR('關鍵指標'!S10/'關鍵指標'!S3,IF(ERROR.TYPE('關鍵指標'!S10/'關鍵指標'!S3)=2,"無定義","n/a"))</f>
        <v/>
      </c>
      <c r="T30" s="21">
        <f>IFERROR('關鍵指標'!T10/'關鍵指標'!T3,IF(ERROR.TYPE('關鍵指標'!T10/'關鍵指標'!T3)=2,"無定義","n/a"))</f>
        <v/>
      </c>
      <c r="U30" s="21">
        <f>IFERROR('關鍵指標'!U10/'關鍵指標'!U3,IF(ERROR.TYPE('關鍵指標'!U10/'關鍵指標'!U3)=2,"無定義","n/a"))</f>
        <v/>
      </c>
      <c r="V30" s="21">
        <f>IFERROR('關鍵指標'!V10/'關鍵指標'!V3,IF(ERROR.TYPE('關鍵指標'!V10/'關鍵指標'!V3)=2,"無定義","n/a"))</f>
        <v/>
      </c>
      <c r="W30" s="21">
        <f>IFERROR('關鍵指標'!W10/'關鍵指標'!W3,IF(ERROR.TYPE('關鍵指標'!W10/'關鍵指標'!W3)=2,"無定義","n/a"))</f>
        <v/>
      </c>
      <c r="X30" s="21">
        <f>IFERROR('關鍵指標'!X10/'關鍵指標'!X3,IF(ERROR.TYPE('關鍵指標'!X10/'關鍵指標'!X3)=2,"無定義","n/a"))</f>
        <v/>
      </c>
    </row>
    <row r="31">
      <c r="A31" s="12" t="inlineStr">
        <is>
          <t>EBIT 利潤率（單季）</t>
        </is>
      </c>
      <c r="B31" s="12" t="inlineStr">
        <is>
          <t>EBIT Margin (Quarterly)</t>
        </is>
      </c>
      <c r="C31" s="21">
        <f>IFERROR('損益表'!C14/'損益表'!C2,IF(ERROR.TYPE('損益表'!C14/'損益表'!C2)=2,"無定義","n/a"))</f>
        <v/>
      </c>
      <c r="D31" s="21">
        <f>IFERROR('損益表'!D14/'損益表'!D2,IF(ERROR.TYPE('損益表'!D14/'損益表'!D2)=2,"無定義","n/a"))</f>
        <v/>
      </c>
      <c r="E31" s="21">
        <f>IFERROR('損益表'!E14/'損益表'!E2,IF(ERROR.TYPE('損益表'!E14/'損益表'!E2)=2,"無定義","n/a"))</f>
        <v/>
      </c>
      <c r="F31" s="21">
        <f>IFERROR('損益表'!F14/'損益表'!F2,IF(ERROR.TYPE('損益表'!F14/'損益表'!F2)=2,"無定義","n/a"))</f>
        <v/>
      </c>
      <c r="G31" s="21">
        <f>IFERROR('損益表'!G14/'損益表'!G2,IF(ERROR.TYPE('損益表'!G14/'損益表'!G2)=2,"無定義","n/a"))</f>
        <v/>
      </c>
      <c r="H31" s="21">
        <f>IFERROR('損益表'!H14/'損益表'!H2,IF(ERROR.TYPE('損益表'!H14/'損益表'!H2)=2,"無定義","n/a"))</f>
        <v/>
      </c>
      <c r="I31" s="21">
        <f>IFERROR('損益表'!I14/'損益表'!I2,IF(ERROR.TYPE('損益表'!I14/'損益表'!I2)=2,"無定義","n/a"))</f>
        <v/>
      </c>
      <c r="J31" s="21">
        <f>IFERROR('損益表'!J14/'損益表'!J2,IF(ERROR.TYPE('損益表'!J14/'損益表'!J2)=2,"無定義","n/a"))</f>
        <v/>
      </c>
      <c r="K31" s="21">
        <f>IFERROR('損益表'!K14/'損益表'!K2,IF(ERROR.TYPE('損益表'!K14/'損益表'!K2)=2,"無定義","n/a"))</f>
        <v/>
      </c>
      <c r="L31" s="21">
        <f>IFERROR('損益表'!L14/'損益表'!L2,IF(ERROR.TYPE('損益表'!L14/'損益表'!L2)=2,"無定義","n/a"))</f>
        <v/>
      </c>
      <c r="M31" s="21">
        <f>IFERROR('損益表'!M14/'損益表'!M2,IF(ERROR.TYPE('損益表'!M14/'損益表'!M2)=2,"無定義","n/a"))</f>
        <v/>
      </c>
      <c r="N31" s="21">
        <f>IFERROR('損益表'!N14/'損益表'!N2,IF(ERROR.TYPE('損益表'!N14/'損益表'!N2)=2,"無定義","n/a"))</f>
        <v/>
      </c>
      <c r="O31" s="21">
        <f>IFERROR('損益表'!O14/'損益表'!O2,IF(ERROR.TYPE('損益表'!O14/'損益表'!O2)=2,"無定義","n/a"))</f>
        <v/>
      </c>
      <c r="P31" s="21">
        <f>IFERROR('損益表'!P14/'損益表'!P2,IF(ERROR.TYPE('損益表'!P14/'損益表'!P2)=2,"無定義","n/a"))</f>
        <v/>
      </c>
      <c r="Q31" s="21">
        <f>IFERROR('損益表'!Q14/'損益表'!Q2,IF(ERROR.TYPE('損益表'!Q14/'損益表'!Q2)=2,"無定義","n/a"))</f>
        <v/>
      </c>
      <c r="R31" s="21">
        <f>IFERROR('損益表'!R14/'損益表'!R2,IF(ERROR.TYPE('損益表'!R14/'損益表'!R2)=2,"無定義","n/a"))</f>
        <v/>
      </c>
      <c r="S31" s="21">
        <f>IFERROR('損益表'!S14/'損益表'!S2,IF(ERROR.TYPE('損益表'!S14/'損益表'!S2)=2,"無定義","n/a"))</f>
        <v/>
      </c>
      <c r="T31" s="21">
        <f>IFERROR('損益表'!T14/'損益表'!T2,IF(ERROR.TYPE('損益表'!T14/'損益表'!T2)=2,"無定義","n/a"))</f>
        <v/>
      </c>
      <c r="U31" s="21">
        <f>IFERROR('損益表'!U14/'損益表'!U2,IF(ERROR.TYPE('損益表'!U14/'損益表'!U2)=2,"無定義","n/a"))</f>
        <v/>
      </c>
      <c r="V31" s="21">
        <f>IFERROR('損益表'!V14/'損益表'!V2,IF(ERROR.TYPE('損益表'!V14/'損益表'!V2)=2,"無定義","n/a"))</f>
        <v/>
      </c>
      <c r="W31" s="21">
        <f>IFERROR('損益表'!W14/'損益表'!W2,IF(ERROR.TYPE('損益表'!W14/'損益表'!W2)=2,"無定義","n/a"))</f>
        <v/>
      </c>
      <c r="X31" s="21">
        <f>IFERROR('損益表'!X14/'損益表'!X2,IF(ERROR.TYPE('損益表'!X14/'損益表'!X2)=2,"無定義","n/a"))</f>
        <v/>
      </c>
    </row>
    <row r="32">
      <c r="A32" s="12" t="inlineStr">
        <is>
          <t>淨利率</t>
        </is>
      </c>
      <c r="B32" s="12" t="inlineStr">
        <is>
          <t>Net Margin</t>
        </is>
      </c>
      <c r="C32" s="21">
        <f>IFERROR('關鍵指標'!C16/'關鍵指標'!C3,IF(ERROR.TYPE('關鍵指標'!C16/'關鍵指標'!C3)=2,"無定義","n/a"))</f>
        <v/>
      </c>
      <c r="D32" s="21">
        <f>IFERROR('關鍵指標'!D16/'關鍵指標'!D3,IF(ERROR.TYPE('關鍵指標'!D16/'關鍵指標'!D3)=2,"無定義","n/a"))</f>
        <v/>
      </c>
      <c r="E32" s="21">
        <f>IFERROR('關鍵指標'!E16/'關鍵指標'!E3,IF(ERROR.TYPE('關鍵指標'!E16/'關鍵指標'!E3)=2,"無定義","n/a"))</f>
        <v/>
      </c>
      <c r="F32" s="21">
        <f>IFERROR('關鍵指標'!F16/'關鍵指標'!F3,IF(ERROR.TYPE('關鍵指標'!F16/'關鍵指標'!F3)=2,"無定義","n/a"))</f>
        <v/>
      </c>
      <c r="G32" s="21">
        <f>IFERROR('關鍵指標'!G16/'關鍵指標'!G3,IF(ERROR.TYPE('關鍵指標'!G16/'關鍵指標'!G3)=2,"無定義","n/a"))</f>
        <v/>
      </c>
      <c r="H32" s="21">
        <f>IFERROR('關鍵指標'!H16/'關鍵指標'!H3,IF(ERROR.TYPE('關鍵指標'!H16/'關鍵指標'!H3)=2,"無定義","n/a"))</f>
        <v/>
      </c>
      <c r="I32" s="21">
        <f>IFERROR('關鍵指標'!I16/'關鍵指標'!I3,IF(ERROR.TYPE('關鍵指標'!I16/'關鍵指標'!I3)=2,"無定義","n/a"))</f>
        <v/>
      </c>
      <c r="J32" s="21">
        <f>IFERROR('關鍵指標'!J16/'關鍵指標'!J3,IF(ERROR.TYPE('關鍵指標'!J16/'關鍵指標'!J3)=2,"無定義","n/a"))</f>
        <v/>
      </c>
      <c r="K32" s="21">
        <f>IFERROR('關鍵指標'!K16/'關鍵指標'!K3,IF(ERROR.TYPE('關鍵指標'!K16/'關鍵指標'!K3)=2,"無定義","n/a"))</f>
        <v/>
      </c>
      <c r="L32" s="21">
        <f>IFERROR('關鍵指標'!L16/'關鍵指標'!L3,IF(ERROR.TYPE('關鍵指標'!L16/'關鍵指標'!L3)=2,"無定義","n/a"))</f>
        <v/>
      </c>
      <c r="M32" s="21">
        <f>IFERROR('關鍵指標'!M16/'關鍵指標'!M3,IF(ERROR.TYPE('關鍵指標'!M16/'關鍵指標'!M3)=2,"無定義","n/a"))</f>
        <v/>
      </c>
      <c r="N32" s="21">
        <f>IFERROR('關鍵指標'!N16/'關鍵指標'!N3,IF(ERROR.TYPE('關鍵指標'!N16/'關鍵指標'!N3)=2,"無定義","n/a"))</f>
        <v/>
      </c>
      <c r="O32" s="21">
        <f>IFERROR('關鍵指標'!O16/'關鍵指標'!O3,IF(ERROR.TYPE('關鍵指標'!O16/'關鍵指標'!O3)=2,"無定義","n/a"))</f>
        <v/>
      </c>
      <c r="P32" s="21">
        <f>IFERROR('關鍵指標'!P16/'關鍵指標'!P3,IF(ERROR.TYPE('關鍵指標'!P16/'關鍵指標'!P3)=2,"無定義","n/a"))</f>
        <v/>
      </c>
      <c r="Q32" s="21">
        <f>IFERROR('關鍵指標'!Q16/'關鍵指標'!Q3,IF(ERROR.TYPE('關鍵指標'!Q16/'關鍵指標'!Q3)=2,"無定義","n/a"))</f>
        <v/>
      </c>
      <c r="R32" s="21">
        <f>IFERROR('關鍵指標'!R16/'關鍵指標'!R3,IF(ERROR.TYPE('關鍵指標'!R16/'關鍵指標'!R3)=2,"無定義","n/a"))</f>
        <v/>
      </c>
      <c r="S32" s="21">
        <f>IFERROR('關鍵指標'!S16/'關鍵指標'!S3,IF(ERROR.TYPE('關鍵指標'!S16/'關鍵指標'!S3)=2,"無定義","n/a"))</f>
        <v/>
      </c>
      <c r="T32" s="21">
        <f>IFERROR('關鍵指標'!T16/'關鍵指標'!T3,IF(ERROR.TYPE('關鍵指標'!T16/'關鍵指標'!T3)=2,"無定義","n/a"))</f>
        <v/>
      </c>
      <c r="U32" s="21">
        <f>IFERROR('關鍵指標'!U16/'關鍵指標'!U3,IF(ERROR.TYPE('關鍵指標'!U16/'關鍵指標'!U3)=2,"無定義","n/a"))</f>
        <v/>
      </c>
      <c r="V32" s="21">
        <f>IFERROR('關鍵指標'!V16/'關鍵指標'!V3,IF(ERROR.TYPE('關鍵指標'!V16/'關鍵指標'!V3)=2,"無定義","n/a"))</f>
        <v/>
      </c>
      <c r="W32" s="21">
        <f>IFERROR('關鍵指標'!W16/'關鍵指標'!W3,IF(ERROR.TYPE('關鍵指標'!W16/'關鍵指標'!W3)=2,"無定義","n/a"))</f>
        <v/>
      </c>
      <c r="X32" s="21">
        <f>IFERROR('關鍵指標'!X16/'關鍵指標'!X3,IF(ERROR.TYPE('關鍵指標'!X16/'關鍵指標'!X3)=2,"無定義","n/a"))</f>
        <v/>
      </c>
    </row>
    <row r="33">
      <c r="A33" s="12" t="inlineStr">
        <is>
          <t>淨利率（單季）</t>
        </is>
      </c>
      <c r="B33" s="12" t="inlineStr">
        <is>
          <t>Net Margin (Quarterly)</t>
        </is>
      </c>
      <c r="C33" s="21">
        <f>IFERROR('損益表'!C17/'損益表'!C2,IF(ERROR.TYPE('損益表'!C17/'損益表'!C2)=2,"無定義","n/a"))</f>
        <v/>
      </c>
      <c r="D33" s="21">
        <f>IFERROR('損益表'!D17/'損益表'!D2,IF(ERROR.TYPE('損益表'!D17/'損益表'!D2)=2,"無定義","n/a"))</f>
        <v/>
      </c>
      <c r="E33" s="21">
        <f>IFERROR('損益表'!E17/'損益表'!E2,IF(ERROR.TYPE('損益表'!E17/'損益表'!E2)=2,"無定義","n/a"))</f>
        <v/>
      </c>
      <c r="F33" s="21">
        <f>IFERROR('損益表'!F17/'損益表'!F2,IF(ERROR.TYPE('損益表'!F17/'損益表'!F2)=2,"無定義","n/a"))</f>
        <v/>
      </c>
      <c r="G33" s="21">
        <f>IFERROR('損益表'!G17/'損益表'!G2,IF(ERROR.TYPE('損益表'!G17/'損益表'!G2)=2,"無定義","n/a"))</f>
        <v/>
      </c>
      <c r="H33" s="21">
        <f>IFERROR('損益表'!H17/'損益表'!H2,IF(ERROR.TYPE('損益表'!H17/'損益表'!H2)=2,"無定義","n/a"))</f>
        <v/>
      </c>
      <c r="I33" s="21">
        <f>IFERROR('損益表'!I17/'損益表'!I2,IF(ERROR.TYPE('損益表'!I17/'損益表'!I2)=2,"無定義","n/a"))</f>
        <v/>
      </c>
      <c r="J33" s="21">
        <f>IFERROR('損益表'!J17/'損益表'!J2,IF(ERROR.TYPE('損益表'!J17/'損益表'!J2)=2,"無定義","n/a"))</f>
        <v/>
      </c>
      <c r="K33" s="21">
        <f>IFERROR('損益表'!K17/'損益表'!K2,IF(ERROR.TYPE('損益表'!K17/'損益表'!K2)=2,"無定義","n/a"))</f>
        <v/>
      </c>
      <c r="L33" s="21">
        <f>IFERROR('損益表'!L17/'損益表'!L2,IF(ERROR.TYPE('損益表'!L17/'損益表'!L2)=2,"無定義","n/a"))</f>
        <v/>
      </c>
      <c r="M33" s="21">
        <f>IFERROR('損益表'!M17/'損益表'!M2,IF(ERROR.TYPE('損益表'!M17/'損益表'!M2)=2,"無定義","n/a"))</f>
        <v/>
      </c>
      <c r="N33" s="21">
        <f>IFERROR('損益表'!N17/'損益表'!N2,IF(ERROR.TYPE('損益表'!N17/'損益表'!N2)=2,"無定義","n/a"))</f>
        <v/>
      </c>
      <c r="O33" s="21">
        <f>IFERROR('損益表'!O17/'損益表'!O2,IF(ERROR.TYPE('損益表'!O17/'損益表'!O2)=2,"無定義","n/a"))</f>
        <v/>
      </c>
      <c r="P33" s="21">
        <f>IFERROR('損益表'!P17/'損益表'!P2,IF(ERROR.TYPE('損益表'!P17/'損益表'!P2)=2,"無定義","n/a"))</f>
        <v/>
      </c>
      <c r="Q33" s="21">
        <f>IFERROR('損益表'!Q17/'損益表'!Q2,IF(ERROR.TYPE('損益表'!Q17/'損益表'!Q2)=2,"無定義","n/a"))</f>
        <v/>
      </c>
      <c r="R33" s="21">
        <f>IFERROR('損益表'!R17/'損益表'!R2,IF(ERROR.TYPE('損益表'!R17/'損益表'!R2)=2,"無定義","n/a"))</f>
        <v/>
      </c>
      <c r="S33" s="21">
        <f>IFERROR('損益表'!S17/'損益表'!S2,IF(ERROR.TYPE('損益表'!S17/'損益表'!S2)=2,"無定義","n/a"))</f>
        <v/>
      </c>
      <c r="T33" s="21">
        <f>IFERROR('損益表'!T17/'損益表'!T2,IF(ERROR.TYPE('損益表'!T17/'損益表'!T2)=2,"無定義","n/a"))</f>
        <v/>
      </c>
      <c r="U33" s="21">
        <f>IFERROR('損益表'!U17/'損益表'!U2,IF(ERROR.TYPE('損益表'!U17/'損益表'!U2)=2,"無定義","n/a"))</f>
        <v/>
      </c>
      <c r="V33" s="21">
        <f>IFERROR('損益表'!V17/'損益表'!V2,IF(ERROR.TYPE('損益表'!V17/'損益表'!V2)=2,"無定義","n/a"))</f>
        <v/>
      </c>
      <c r="W33" s="21">
        <f>IFERROR('損益表'!W17/'損益表'!W2,IF(ERROR.TYPE('損益表'!W17/'損益表'!W2)=2,"無定義","n/a"))</f>
        <v/>
      </c>
      <c r="X33" s="21">
        <f>IFERROR('損益表'!X17/'損益表'!X2,IF(ERROR.TYPE('損益表'!X17/'損益表'!X2)=2,"無定義","n/a"))</f>
        <v/>
      </c>
    </row>
    <row r="34">
      <c r="A34" s="12" t="inlineStr">
        <is>
          <t>EBITDA</t>
        </is>
      </c>
      <c r="B34" s="12" t="inlineStr">
        <is>
          <t>EBITDA</t>
        </is>
      </c>
      <c r="C34" s="13">
        <f>IFERROR('關鍵指標'!C10+'關鍵指標'!C12,IF(ERROR.TYPE('關鍵指標'!C10+'關鍵指標'!C12)=2,"無定義","n/a"))</f>
        <v/>
      </c>
      <c r="D34" s="13">
        <f>IFERROR('關鍵指標'!D10+'關鍵指標'!D12,IF(ERROR.TYPE('關鍵指標'!D10+'關鍵指標'!D12)=2,"無定義","n/a"))</f>
        <v/>
      </c>
      <c r="E34" s="13">
        <f>IFERROR('關鍵指標'!E10+'關鍵指標'!E12,IF(ERROR.TYPE('關鍵指標'!E10+'關鍵指標'!E12)=2,"無定義","n/a"))</f>
        <v/>
      </c>
      <c r="F34" s="13">
        <f>IFERROR('關鍵指標'!F10+'關鍵指標'!F12,IF(ERROR.TYPE('關鍵指標'!F10+'關鍵指標'!F12)=2,"無定義","n/a"))</f>
        <v/>
      </c>
      <c r="G34" s="13">
        <f>IFERROR('關鍵指標'!G10+'關鍵指標'!G12,IF(ERROR.TYPE('關鍵指標'!G10+'關鍵指標'!G12)=2,"無定義","n/a"))</f>
        <v/>
      </c>
      <c r="H34" s="13">
        <f>IFERROR('關鍵指標'!H10+'關鍵指標'!H12,IF(ERROR.TYPE('關鍵指標'!H10+'關鍵指標'!H12)=2,"無定義","n/a"))</f>
        <v/>
      </c>
      <c r="I34" s="13">
        <f>IFERROR('關鍵指標'!I10+'關鍵指標'!I12,IF(ERROR.TYPE('關鍵指標'!I10+'關鍵指標'!I12)=2,"無定義","n/a"))</f>
        <v/>
      </c>
      <c r="J34" s="13">
        <f>IFERROR('關鍵指標'!J10+'關鍵指標'!J12,IF(ERROR.TYPE('關鍵指標'!J10+'關鍵指標'!J12)=2,"無定義","n/a"))</f>
        <v/>
      </c>
      <c r="K34" s="13">
        <f>IFERROR('關鍵指標'!K10+'關鍵指標'!K12,IF(ERROR.TYPE('關鍵指標'!K10+'關鍵指標'!K12)=2,"無定義","n/a"))</f>
        <v/>
      </c>
      <c r="L34" s="13">
        <f>IFERROR('關鍵指標'!L10+'關鍵指標'!L12,IF(ERROR.TYPE('關鍵指標'!L10+'關鍵指標'!L12)=2,"無定義","n/a"))</f>
        <v/>
      </c>
      <c r="M34" s="13">
        <f>IFERROR('關鍵指標'!M10+'關鍵指標'!M12,IF(ERROR.TYPE('關鍵指標'!M10+'關鍵指標'!M12)=2,"無定義","n/a"))</f>
        <v/>
      </c>
      <c r="N34" s="13">
        <f>IFERROR('關鍵指標'!N10+'關鍵指標'!N12,IF(ERROR.TYPE('關鍵指標'!N10+'關鍵指標'!N12)=2,"無定義","n/a"))</f>
        <v/>
      </c>
      <c r="O34" s="13">
        <f>IFERROR('關鍵指標'!O10+'關鍵指標'!O12,IF(ERROR.TYPE('關鍵指標'!O10+'關鍵指標'!O12)=2,"無定義","n/a"))</f>
        <v/>
      </c>
      <c r="P34" s="13">
        <f>IFERROR('關鍵指標'!P10+'關鍵指標'!P12,IF(ERROR.TYPE('關鍵指標'!P10+'關鍵指標'!P12)=2,"無定義","n/a"))</f>
        <v/>
      </c>
      <c r="Q34" s="13">
        <f>IFERROR('關鍵指標'!Q10+'關鍵指標'!Q12,IF(ERROR.TYPE('關鍵指標'!Q10+'關鍵指標'!Q12)=2,"無定義","n/a"))</f>
        <v/>
      </c>
      <c r="R34" s="13">
        <f>IFERROR('關鍵指標'!R10+'關鍵指標'!R12,IF(ERROR.TYPE('關鍵指標'!R10+'關鍵指標'!R12)=2,"無定義","n/a"))</f>
        <v/>
      </c>
      <c r="S34" s="13">
        <f>IFERROR('關鍵指標'!S10+'關鍵指標'!S12,IF(ERROR.TYPE('關鍵指標'!S10+'關鍵指標'!S12)=2,"無定義","n/a"))</f>
        <v/>
      </c>
      <c r="T34" s="13">
        <f>IFERROR('關鍵指標'!T10+'關鍵指標'!T12,IF(ERROR.TYPE('關鍵指標'!T10+'關鍵指標'!T12)=2,"無定義","n/a"))</f>
        <v/>
      </c>
      <c r="U34" s="13">
        <f>IFERROR('關鍵指標'!U10+'關鍵指標'!U12,IF(ERROR.TYPE('關鍵指標'!U10+'關鍵指標'!U12)=2,"無定義","n/a"))</f>
        <v/>
      </c>
      <c r="V34" s="13">
        <f>IFERROR('關鍵指標'!V10+'關鍵指標'!V12,IF(ERROR.TYPE('關鍵指標'!V10+'關鍵指標'!V12)=2,"無定義","n/a"))</f>
        <v/>
      </c>
      <c r="W34" s="13">
        <f>IFERROR('關鍵指標'!W10+'關鍵指標'!W12,IF(ERROR.TYPE('關鍵指標'!W10+'關鍵指標'!W12)=2,"無定義","n/a"))</f>
        <v/>
      </c>
      <c r="X34" s="13">
        <f>IFERROR('關鍵指標'!X10+'關鍵指標'!X12,IF(ERROR.TYPE('關鍵指標'!X10+'關鍵指標'!X12)=2,"無定義","n/a"))</f>
        <v/>
      </c>
    </row>
    <row r="35">
      <c r="A35" s="12" t="inlineStr">
        <is>
          <t>稅前息前折舊攤銷前獲利（單季）</t>
        </is>
      </c>
      <c r="B35" s="12" t="inlineStr">
        <is>
          <t>EBITDA (Quarterly)</t>
        </is>
      </c>
      <c r="C35" s="13">
        <f>IFERROR('損益表'!C14+'現金流量表'!C3,IF(ERROR.TYPE('損益表'!C14+'現金流量表'!C3)=2,"無定義","n/a"))</f>
        <v/>
      </c>
      <c r="D35" s="13">
        <f>IFERROR('損益表'!D14+'現金流量表'!D3,IF(ERROR.TYPE('損益表'!D14+'現金流量表'!D3)=2,"無定義","n/a"))</f>
        <v/>
      </c>
      <c r="E35" s="13">
        <f>IFERROR('損益表'!E14+'現金流量表'!E3,IF(ERROR.TYPE('損益表'!E14+'現金流量表'!E3)=2,"無定義","n/a"))</f>
        <v/>
      </c>
      <c r="F35" s="13">
        <f>IFERROR('損益表'!F14+'現金流量表'!F3,IF(ERROR.TYPE('損益表'!F14+'現金流量表'!F3)=2,"無定義","n/a"))</f>
        <v/>
      </c>
      <c r="G35" s="13">
        <f>IFERROR('損益表'!G14+'現金流量表'!G3,IF(ERROR.TYPE('損益表'!G14+'現金流量表'!G3)=2,"無定義","n/a"))</f>
        <v/>
      </c>
      <c r="H35" s="13">
        <f>IFERROR('損益表'!H14+'現金流量表'!H3,IF(ERROR.TYPE('損益表'!H14+'現金流量表'!H3)=2,"無定義","n/a"))</f>
        <v/>
      </c>
      <c r="I35" s="13">
        <f>IFERROR('損益表'!I14+'現金流量表'!I3,IF(ERROR.TYPE('損益表'!I14+'現金流量表'!I3)=2,"無定義","n/a"))</f>
        <v/>
      </c>
      <c r="J35" s="13">
        <f>IFERROR('損益表'!J14+'現金流量表'!J3,IF(ERROR.TYPE('損益表'!J14+'現金流量表'!J3)=2,"無定義","n/a"))</f>
        <v/>
      </c>
      <c r="K35" s="13">
        <f>IFERROR('損益表'!K14+'現金流量表'!K3,IF(ERROR.TYPE('損益表'!K14+'現金流量表'!K3)=2,"無定義","n/a"))</f>
        <v/>
      </c>
      <c r="L35" s="13">
        <f>IFERROR('損益表'!L14+'現金流量表'!L3,IF(ERROR.TYPE('損益表'!L14+'現金流量表'!L3)=2,"無定義","n/a"))</f>
        <v/>
      </c>
      <c r="M35" s="13">
        <f>IFERROR('損益表'!M14+'現金流量表'!M3,IF(ERROR.TYPE('損益表'!M14+'現金流量表'!M3)=2,"無定義","n/a"))</f>
        <v/>
      </c>
      <c r="N35" s="13">
        <f>IFERROR('損益表'!N14+'現金流量表'!N3,IF(ERROR.TYPE('損益表'!N14+'現金流量表'!N3)=2,"無定義","n/a"))</f>
        <v/>
      </c>
      <c r="O35" s="13">
        <f>IFERROR('損益表'!O14+'現金流量表'!O3,IF(ERROR.TYPE('損益表'!O14+'現金流量表'!O3)=2,"無定義","n/a"))</f>
        <v/>
      </c>
      <c r="P35" s="13">
        <f>IFERROR('損益表'!P14+'現金流量表'!P3,IF(ERROR.TYPE('損益表'!P14+'現金流量表'!P3)=2,"無定義","n/a"))</f>
        <v/>
      </c>
      <c r="Q35" s="13">
        <f>IFERROR('損益表'!Q14+'現金流量表'!Q3,IF(ERROR.TYPE('損益表'!Q14+'現金流量表'!Q3)=2,"無定義","n/a"))</f>
        <v/>
      </c>
      <c r="R35" s="13">
        <f>IFERROR('損益表'!R14+'現金流量表'!R3,IF(ERROR.TYPE('損益表'!R14+'現金流量表'!R3)=2,"無定義","n/a"))</f>
        <v/>
      </c>
      <c r="S35" s="13">
        <f>IFERROR('損益表'!S14+'現金流量表'!S3,IF(ERROR.TYPE('損益表'!S14+'現金流量表'!S3)=2,"無定義","n/a"))</f>
        <v/>
      </c>
      <c r="T35" s="13">
        <f>IFERROR('損益表'!T14+'現金流量表'!T3,IF(ERROR.TYPE('損益表'!T14+'現金流量表'!T3)=2,"無定義","n/a"))</f>
        <v/>
      </c>
      <c r="U35" s="13">
        <f>IFERROR('損益表'!U14+'現金流量表'!U3,IF(ERROR.TYPE('損益表'!U14+'現金流量表'!U3)=2,"無定義","n/a"))</f>
        <v/>
      </c>
      <c r="V35" s="13">
        <f>IFERROR('損益表'!V14+'現金流量表'!V3,IF(ERROR.TYPE('損益表'!V14+'現金流量表'!V3)=2,"無定義","n/a"))</f>
        <v/>
      </c>
      <c r="W35" s="13">
        <f>IFERROR('損益表'!W14+'現金流量表'!W3,IF(ERROR.TYPE('損益表'!W14+'現金流量表'!W3)=2,"無定義","n/a"))</f>
        <v/>
      </c>
      <c r="X35" s="13">
        <f>IFERROR('損益表'!X14+'現金流量表'!X3,IF(ERROR.TYPE('損益表'!X14+'現金流量表'!X3)=2,"無定義","n/a"))</f>
        <v/>
      </c>
    </row>
    <row r="36">
      <c r="A36" s="12" t="inlineStr">
        <is>
          <t>EBITDA 利潤率</t>
        </is>
      </c>
      <c r="B36" s="12" t="inlineStr">
        <is>
          <t>EBITDA Margin</t>
        </is>
      </c>
      <c r="C36" s="21">
        <f>IFERROR('關鍵指標'!C35/'損益表'!C2,IF(ERROR.TYPE('關鍵指標'!C35/'損益表'!C2)=2,"無定義","n/a"))</f>
        <v/>
      </c>
      <c r="D36" s="21">
        <f>IFERROR('關鍵指標'!D35/'損益表'!D2,IF(ERROR.TYPE('關鍵指標'!D35/'損益表'!D2)=2,"無定義","n/a"))</f>
        <v/>
      </c>
      <c r="E36" s="21">
        <f>IFERROR('關鍵指標'!E35/'損益表'!E2,IF(ERROR.TYPE('關鍵指標'!E35/'損益表'!E2)=2,"無定義","n/a"))</f>
        <v/>
      </c>
      <c r="F36" s="21">
        <f>IFERROR('關鍵指標'!F35/'損益表'!F2,IF(ERROR.TYPE('關鍵指標'!F35/'損益表'!F2)=2,"無定義","n/a"))</f>
        <v/>
      </c>
      <c r="G36" s="21">
        <f>IFERROR('關鍵指標'!G35/'損益表'!G2,IF(ERROR.TYPE('關鍵指標'!G35/'損益表'!G2)=2,"無定義","n/a"))</f>
        <v/>
      </c>
      <c r="H36" s="21">
        <f>IFERROR('關鍵指標'!H35/'損益表'!H2,IF(ERROR.TYPE('關鍵指標'!H35/'損益表'!H2)=2,"無定義","n/a"))</f>
        <v/>
      </c>
      <c r="I36" s="21">
        <f>IFERROR('關鍵指標'!I35/'損益表'!I2,IF(ERROR.TYPE('關鍵指標'!I35/'損益表'!I2)=2,"無定義","n/a"))</f>
        <v/>
      </c>
      <c r="J36" s="21">
        <f>IFERROR('關鍵指標'!J35/'損益表'!J2,IF(ERROR.TYPE('關鍵指標'!J35/'損益表'!J2)=2,"無定義","n/a"))</f>
        <v/>
      </c>
      <c r="K36" s="21">
        <f>IFERROR('關鍵指標'!K35/'損益表'!K2,IF(ERROR.TYPE('關鍵指標'!K35/'損益表'!K2)=2,"無定義","n/a"))</f>
        <v/>
      </c>
      <c r="L36" s="21">
        <f>IFERROR('關鍵指標'!L35/'損益表'!L2,IF(ERROR.TYPE('關鍵指標'!L35/'損益表'!L2)=2,"無定義","n/a"))</f>
        <v/>
      </c>
      <c r="M36" s="21">
        <f>IFERROR('關鍵指標'!M35/'損益表'!M2,IF(ERROR.TYPE('關鍵指標'!M35/'損益表'!M2)=2,"無定義","n/a"))</f>
        <v/>
      </c>
      <c r="N36" s="21">
        <f>IFERROR('關鍵指標'!N35/'損益表'!N2,IF(ERROR.TYPE('關鍵指標'!N35/'損益表'!N2)=2,"無定義","n/a"))</f>
        <v/>
      </c>
      <c r="O36" s="21">
        <f>IFERROR('關鍵指標'!O35/'損益表'!O2,IF(ERROR.TYPE('關鍵指標'!O35/'損益表'!O2)=2,"無定義","n/a"))</f>
        <v/>
      </c>
      <c r="P36" s="21">
        <f>IFERROR('關鍵指標'!P35/'損益表'!P2,IF(ERROR.TYPE('關鍵指標'!P35/'損益表'!P2)=2,"無定義","n/a"))</f>
        <v/>
      </c>
      <c r="Q36" s="21">
        <f>IFERROR('關鍵指標'!Q35/'損益表'!Q2,IF(ERROR.TYPE('關鍵指標'!Q35/'損益表'!Q2)=2,"無定義","n/a"))</f>
        <v/>
      </c>
      <c r="R36" s="21">
        <f>IFERROR('關鍵指標'!R35/'損益表'!R2,IF(ERROR.TYPE('關鍵指標'!R35/'損益表'!R2)=2,"無定義","n/a"))</f>
        <v/>
      </c>
      <c r="S36" s="21">
        <f>IFERROR('關鍵指標'!S35/'損益表'!S2,IF(ERROR.TYPE('關鍵指標'!S35/'損益表'!S2)=2,"無定義","n/a"))</f>
        <v/>
      </c>
      <c r="T36" s="21">
        <f>IFERROR('關鍵指標'!T35/'損益表'!T2,IF(ERROR.TYPE('關鍵指標'!T35/'損益表'!T2)=2,"無定義","n/a"))</f>
        <v/>
      </c>
      <c r="U36" s="21">
        <f>IFERROR('關鍵指標'!U35/'損益表'!U2,IF(ERROR.TYPE('關鍵指標'!U35/'損益表'!U2)=2,"無定義","n/a"))</f>
        <v/>
      </c>
      <c r="V36" s="21">
        <f>IFERROR('關鍵指標'!V35/'損益表'!V2,IF(ERROR.TYPE('關鍵指標'!V35/'損益表'!V2)=2,"無定義","n/a"))</f>
        <v/>
      </c>
      <c r="W36" s="21">
        <f>IFERROR('關鍵指標'!W35/'損益表'!W2,IF(ERROR.TYPE('關鍵指標'!W35/'損益表'!W2)=2,"無定義","n/a"))</f>
        <v/>
      </c>
      <c r="X36" s="21">
        <f>IFERROR('關鍵指標'!X35/'損益表'!X2,IF(ERROR.TYPE('關鍵指標'!X35/'損益表'!X2)=2,"無定義","n/a"))</f>
        <v/>
      </c>
    </row>
    <row r="37">
      <c r="A37" s="12" t="inlineStr">
        <is>
          <t>有效稅率</t>
        </is>
      </c>
      <c r="B37" s="12" t="inlineStr">
        <is>
          <t>Effective Tax Rate</t>
        </is>
      </c>
      <c r="C37" s="21">
        <f>IFERROR('關鍵指標'!C8/'關鍵指標'!C7,IF(ERROR.TYPE('關鍵指標'!C8/'關鍵指標'!C7)=2,"無定義","n/a"))</f>
        <v/>
      </c>
      <c r="D37" s="21">
        <f>IFERROR('關鍵指標'!D8/'關鍵指標'!D7,IF(ERROR.TYPE('關鍵指標'!D8/'關鍵指標'!D7)=2,"無定義","n/a"))</f>
        <v/>
      </c>
      <c r="E37" s="21">
        <f>IFERROR('關鍵指標'!E8/'關鍵指標'!E7,IF(ERROR.TYPE('關鍵指標'!E8/'關鍵指標'!E7)=2,"無定義","n/a"))</f>
        <v/>
      </c>
      <c r="F37" s="21">
        <f>IFERROR('關鍵指標'!F8/'關鍵指標'!F7,IF(ERROR.TYPE('關鍵指標'!F8/'關鍵指標'!F7)=2,"無定義","n/a"))</f>
        <v/>
      </c>
      <c r="G37" s="21">
        <f>IFERROR('關鍵指標'!G8/'關鍵指標'!G7,IF(ERROR.TYPE('關鍵指標'!G8/'關鍵指標'!G7)=2,"無定義","n/a"))</f>
        <v/>
      </c>
      <c r="H37" s="21">
        <f>IFERROR('關鍵指標'!H8/'關鍵指標'!H7,IF(ERROR.TYPE('關鍵指標'!H8/'關鍵指標'!H7)=2,"無定義","n/a"))</f>
        <v/>
      </c>
      <c r="I37" s="21">
        <f>IFERROR('關鍵指標'!I8/'關鍵指標'!I7,IF(ERROR.TYPE('關鍵指標'!I8/'關鍵指標'!I7)=2,"無定義","n/a"))</f>
        <v/>
      </c>
      <c r="J37" s="21">
        <f>IFERROR('關鍵指標'!J8/'關鍵指標'!J7,IF(ERROR.TYPE('關鍵指標'!J8/'關鍵指標'!J7)=2,"無定義","n/a"))</f>
        <v/>
      </c>
      <c r="K37" s="21">
        <f>IFERROR('關鍵指標'!K8/'關鍵指標'!K7,IF(ERROR.TYPE('關鍵指標'!K8/'關鍵指標'!K7)=2,"無定義","n/a"))</f>
        <v/>
      </c>
      <c r="L37" s="21">
        <f>IFERROR('關鍵指標'!L8/'關鍵指標'!L7,IF(ERROR.TYPE('關鍵指標'!L8/'關鍵指標'!L7)=2,"無定義","n/a"))</f>
        <v/>
      </c>
      <c r="M37" s="21">
        <f>IFERROR('關鍵指標'!M8/'關鍵指標'!M7,IF(ERROR.TYPE('關鍵指標'!M8/'關鍵指標'!M7)=2,"無定義","n/a"))</f>
        <v/>
      </c>
      <c r="N37" s="21">
        <f>IFERROR('關鍵指標'!N8/'關鍵指標'!N7,IF(ERROR.TYPE('關鍵指標'!N8/'關鍵指標'!N7)=2,"無定義","n/a"))</f>
        <v/>
      </c>
      <c r="O37" s="21">
        <f>IFERROR('關鍵指標'!O8/'關鍵指標'!O7,IF(ERROR.TYPE('關鍵指標'!O8/'關鍵指標'!O7)=2,"無定義","n/a"))</f>
        <v/>
      </c>
      <c r="P37" s="21">
        <f>IFERROR('關鍵指標'!P8/'關鍵指標'!P7,IF(ERROR.TYPE('關鍵指標'!P8/'關鍵指標'!P7)=2,"無定義","n/a"))</f>
        <v/>
      </c>
      <c r="Q37" s="21">
        <f>IFERROR('關鍵指標'!Q8/'關鍵指標'!Q7,IF(ERROR.TYPE('關鍵指標'!Q8/'關鍵指標'!Q7)=2,"無定義","n/a"))</f>
        <v/>
      </c>
      <c r="R37" s="21">
        <f>IFERROR('關鍵指標'!R8/'關鍵指標'!R7,IF(ERROR.TYPE('關鍵指標'!R8/'關鍵指標'!R7)=2,"無定義","n/a"))</f>
        <v/>
      </c>
      <c r="S37" s="21">
        <f>IFERROR('關鍵指標'!S8/'關鍵指標'!S7,IF(ERROR.TYPE('關鍵指標'!S8/'關鍵指標'!S7)=2,"無定義","n/a"))</f>
        <v/>
      </c>
      <c r="T37" s="21">
        <f>IFERROR('關鍵指標'!T8/'關鍵指標'!T7,IF(ERROR.TYPE('關鍵指標'!T8/'關鍵指標'!T7)=2,"無定義","n/a"))</f>
        <v/>
      </c>
      <c r="U37" s="21">
        <f>IFERROR('關鍵指標'!U8/'關鍵指標'!U7,IF(ERROR.TYPE('關鍵指標'!U8/'關鍵指標'!U7)=2,"無定義","n/a"))</f>
        <v/>
      </c>
      <c r="V37" s="21">
        <f>IFERROR('關鍵指標'!V8/'關鍵指標'!V7,IF(ERROR.TYPE('關鍵指標'!V8/'關鍵指標'!V7)=2,"無定義","n/a"))</f>
        <v/>
      </c>
      <c r="W37" s="21">
        <f>IFERROR('關鍵指標'!W8/'關鍵指標'!W7,IF(ERROR.TYPE('關鍵指標'!W8/'關鍵指標'!W7)=2,"無定義","n/a"))</f>
        <v/>
      </c>
      <c r="X37" s="21">
        <f>IFERROR('關鍵指標'!X8/'關鍵指標'!X7,IF(ERROR.TYPE('關鍵指標'!X8/'關鍵指標'!X7)=2,"無定義","n/a"))</f>
        <v/>
      </c>
    </row>
    <row r="38">
      <c r="A38" s="12" t="inlineStr">
        <is>
          <t>有效稅率（單季）</t>
        </is>
      </c>
      <c r="B38" s="12" t="inlineStr">
        <is>
          <t>Effective Tax Rate (Quarterly)</t>
        </is>
      </c>
      <c r="C38" s="21">
        <f>IFERROR('損益表'!C16/'損益表'!C13,IF(ERROR.TYPE('損益表'!C16/'損益表'!C13)=2,"無定義","n/a"))</f>
        <v/>
      </c>
      <c r="D38" s="21">
        <f>IFERROR('損益表'!D16/'損益表'!D13,IF(ERROR.TYPE('損益表'!D16/'損益表'!D13)=2,"無定義","n/a"))</f>
        <v/>
      </c>
      <c r="E38" s="21">
        <f>IFERROR('損益表'!E16/'損益表'!E13,IF(ERROR.TYPE('損益表'!E16/'損益表'!E13)=2,"無定義","n/a"))</f>
        <v/>
      </c>
      <c r="F38" s="21">
        <f>IFERROR('損益表'!F16/'損益表'!F13,IF(ERROR.TYPE('損益表'!F16/'損益表'!F13)=2,"無定義","n/a"))</f>
        <v/>
      </c>
      <c r="G38" s="21">
        <f>IFERROR('損益表'!G16/'損益表'!G13,IF(ERROR.TYPE('損益表'!G16/'損益表'!G13)=2,"無定義","n/a"))</f>
        <v/>
      </c>
      <c r="H38" s="21">
        <f>IFERROR('損益表'!H16/'損益表'!H13,IF(ERROR.TYPE('損益表'!H16/'損益表'!H13)=2,"無定義","n/a"))</f>
        <v/>
      </c>
      <c r="I38" s="21">
        <f>IFERROR('損益表'!I16/'損益表'!I13,IF(ERROR.TYPE('損益表'!I16/'損益表'!I13)=2,"無定義","n/a"))</f>
        <v/>
      </c>
      <c r="J38" s="21">
        <f>IFERROR('損益表'!J16/'損益表'!J13,IF(ERROR.TYPE('損益表'!J16/'損益表'!J13)=2,"無定義","n/a"))</f>
        <v/>
      </c>
      <c r="K38" s="21">
        <f>IFERROR('損益表'!K16/'損益表'!K13,IF(ERROR.TYPE('損益表'!K16/'損益表'!K13)=2,"無定義","n/a"))</f>
        <v/>
      </c>
      <c r="L38" s="21">
        <f>IFERROR('損益表'!L16/'損益表'!L13,IF(ERROR.TYPE('損益表'!L16/'損益表'!L13)=2,"無定義","n/a"))</f>
        <v/>
      </c>
      <c r="M38" s="21">
        <f>IFERROR('損益表'!M16/'損益表'!M13,IF(ERROR.TYPE('損益表'!M16/'損益表'!M13)=2,"無定義","n/a"))</f>
        <v/>
      </c>
      <c r="N38" s="21">
        <f>IFERROR('損益表'!N16/'損益表'!N13,IF(ERROR.TYPE('損益表'!N16/'損益表'!N13)=2,"無定義","n/a"))</f>
        <v/>
      </c>
      <c r="O38" s="21">
        <f>IFERROR('損益表'!O16/'損益表'!O13,IF(ERROR.TYPE('損益表'!O16/'損益表'!O13)=2,"無定義","n/a"))</f>
        <v/>
      </c>
      <c r="P38" s="21">
        <f>IFERROR('損益表'!P16/'損益表'!P13,IF(ERROR.TYPE('損益表'!P16/'損益表'!P13)=2,"無定義","n/a"))</f>
        <v/>
      </c>
      <c r="Q38" s="21">
        <f>IFERROR('損益表'!Q16/'損益表'!Q13,IF(ERROR.TYPE('損益表'!Q16/'損益表'!Q13)=2,"無定義","n/a"))</f>
        <v/>
      </c>
      <c r="R38" s="21">
        <f>IFERROR('損益表'!R16/'損益表'!R13,IF(ERROR.TYPE('損益表'!R16/'損益表'!R13)=2,"無定義","n/a"))</f>
        <v/>
      </c>
      <c r="S38" s="21">
        <f>IFERROR('損益表'!S16/'損益表'!S13,IF(ERROR.TYPE('損益表'!S16/'損益表'!S13)=2,"無定義","n/a"))</f>
        <v/>
      </c>
      <c r="T38" s="21">
        <f>IFERROR('損益表'!T16/'損益表'!T13,IF(ERROR.TYPE('損益表'!T16/'損益表'!T13)=2,"無定義","n/a"))</f>
        <v/>
      </c>
      <c r="U38" s="21">
        <f>IFERROR('損益表'!U16/'損益表'!U13,IF(ERROR.TYPE('損益表'!U16/'損益表'!U13)=2,"無定義","n/a"))</f>
        <v/>
      </c>
      <c r="V38" s="21">
        <f>IFERROR('損益表'!V16/'損益表'!V13,IF(ERROR.TYPE('損益表'!V16/'損益表'!V13)=2,"無定義","n/a"))</f>
        <v/>
      </c>
      <c r="W38" s="21">
        <f>IFERROR('損益表'!W16/'損益表'!W13,IF(ERROR.TYPE('損益表'!W16/'損益表'!W13)=2,"無定義","n/a"))</f>
        <v/>
      </c>
      <c r="X38" s="21">
        <f>IFERROR('損益表'!X16/'損益表'!X13,IF(ERROR.TYPE('損益表'!X16/'損益表'!X13)=2,"無定義","n/a"))</f>
        <v/>
      </c>
    </row>
    <row r="39">
      <c r="A39" s="12" t="inlineStr">
        <is>
          <t>股東權益報酬率</t>
        </is>
      </c>
      <c r="B39" s="12" t="inlineStr">
        <is>
          <t>ROE</t>
        </is>
      </c>
      <c r="C39" s="15" t="inlineStr">
        <is>
          <t>—</t>
        </is>
      </c>
      <c r="D39" s="15" t="inlineStr">
        <is>
          <t>—</t>
        </is>
      </c>
      <c r="E39" s="15" t="inlineStr">
        <is>
          <t>—</t>
        </is>
      </c>
      <c r="F39" s="15" t="inlineStr">
        <is>
          <t>—</t>
        </is>
      </c>
      <c r="G39" s="21">
        <f>IFERROR('關鍵指標'!G16/(('資產負債表'!G31+'資產負債表'!C31)/2),IF(ERROR.TYPE('關鍵指標'!G16/(('資產負債表'!G31+'資產負債表'!C31)/2))=2,"無定義","n/a"))</f>
        <v/>
      </c>
      <c r="H39" s="21">
        <f>IFERROR('關鍵指標'!H16/(('資產負債表'!H31+'資產負債表'!D31)/2),IF(ERROR.TYPE('關鍵指標'!H16/(('資產負債表'!H31+'資產負債表'!D31)/2))=2,"無定義","n/a"))</f>
        <v/>
      </c>
      <c r="I39" s="21">
        <f>IFERROR('關鍵指標'!I16/(('資產負債表'!I31+'資產負債表'!E31)/2),IF(ERROR.TYPE('關鍵指標'!I16/(('資產負債表'!I31+'資產負債表'!E31)/2))=2,"無定義","n/a"))</f>
        <v/>
      </c>
      <c r="J39" s="21">
        <f>IFERROR('關鍵指標'!J16/(('資產負債表'!J31+'資產負債表'!F31)/2),IF(ERROR.TYPE('關鍵指標'!J16/(('資產負債表'!J31+'資產負債表'!F31)/2))=2,"無定義","n/a"))</f>
        <v/>
      </c>
      <c r="K39" s="21">
        <f>IFERROR('關鍵指標'!K16/(('資產負債表'!K31+'資產負債表'!G31)/2),IF(ERROR.TYPE('關鍵指標'!K16/(('資產負債表'!K31+'資產負債表'!G31)/2))=2,"無定義","n/a"))</f>
        <v/>
      </c>
      <c r="L39" s="21">
        <f>IFERROR('關鍵指標'!L16/(('資產負債表'!L31+'資產負債表'!H31)/2),IF(ERROR.TYPE('關鍵指標'!L16/(('資產負債表'!L31+'資產負債表'!H31)/2))=2,"無定義","n/a"))</f>
        <v/>
      </c>
      <c r="M39" s="21">
        <f>IFERROR('關鍵指標'!M16/(('資產負債表'!M31+'資產負債表'!I31)/2),IF(ERROR.TYPE('關鍵指標'!M16/(('資產負債表'!M31+'資產負債表'!I31)/2))=2,"無定義","n/a"))</f>
        <v/>
      </c>
      <c r="N39" s="21">
        <f>IFERROR('關鍵指標'!N16/(('資產負債表'!N31+'資產負債表'!J31)/2),IF(ERROR.TYPE('關鍵指標'!N16/(('資產負債表'!N31+'資產負債表'!J31)/2))=2,"無定義","n/a"))</f>
        <v/>
      </c>
      <c r="O39" s="21">
        <f>IFERROR('關鍵指標'!O16/(('資產負債表'!O31+'資產負債表'!K31)/2),IF(ERROR.TYPE('關鍵指標'!O16/(('資產負債表'!O31+'資產負債表'!K31)/2))=2,"無定義","n/a"))</f>
        <v/>
      </c>
      <c r="P39" s="21">
        <f>IFERROR('關鍵指標'!P16/(('資產負債表'!P31+'資產負債表'!L31)/2),IF(ERROR.TYPE('關鍵指標'!P16/(('資產負債表'!P31+'資產負債表'!L31)/2))=2,"無定義","n/a"))</f>
        <v/>
      </c>
      <c r="Q39" s="21">
        <f>IFERROR('關鍵指標'!Q16/(('資產負債表'!Q31+'資產負債表'!M31)/2),IF(ERROR.TYPE('關鍵指標'!Q16/(('資產負債表'!Q31+'資產負債表'!M31)/2))=2,"無定義","n/a"))</f>
        <v/>
      </c>
      <c r="R39" s="21">
        <f>IFERROR('關鍵指標'!R16/(('資產負債表'!R31+'資產負債表'!N31)/2),IF(ERROR.TYPE('關鍵指標'!R16/(('資產負債表'!R31+'資產負債表'!N31)/2))=2,"無定義","n/a"))</f>
        <v/>
      </c>
      <c r="S39" s="21">
        <f>IFERROR('關鍵指標'!S16/(('資產負債表'!S31+'資產負債表'!O31)/2),IF(ERROR.TYPE('關鍵指標'!S16/(('資產負債表'!S31+'資產負債表'!O31)/2))=2,"無定義","n/a"))</f>
        <v/>
      </c>
      <c r="T39" s="21">
        <f>IFERROR('關鍵指標'!T16/(('資產負債表'!T31+'資產負債表'!P31)/2),IF(ERROR.TYPE('關鍵指標'!T16/(('資產負債表'!T31+'資產負債表'!P31)/2))=2,"無定義","n/a"))</f>
        <v/>
      </c>
      <c r="U39" s="21">
        <f>IFERROR('關鍵指標'!U16/(('資產負債表'!U31+'資產負債表'!Q31)/2),IF(ERROR.TYPE('關鍵指標'!U16/(('資產負債表'!U31+'資產負債表'!Q31)/2))=2,"無定義","n/a"))</f>
        <v/>
      </c>
      <c r="V39" s="21">
        <f>IFERROR('關鍵指標'!V16/(('資產負債表'!V31+'資產負債表'!R31)/2),IF(ERROR.TYPE('關鍵指標'!V16/(('資產負債表'!V31+'資產負債表'!R31)/2))=2,"無定義","n/a"))</f>
        <v/>
      </c>
      <c r="W39" s="21">
        <f>IFERROR('關鍵指標'!W16/(('資產負債表'!W31+'資產負債表'!S31)/2),IF(ERROR.TYPE('關鍵指標'!W16/(('資產負債表'!W31+'資產負債表'!S31)/2))=2,"無定義","n/a"))</f>
        <v/>
      </c>
      <c r="X39" s="21">
        <f>IFERROR('關鍵指標'!X16/(('資產負債表'!X31+'資產負債表'!T31)/2),IF(ERROR.TYPE('關鍵指標'!X16/(('資產負債表'!X31+'資產負債表'!T31)/2))=2,"無定義","n/a"))</f>
        <v/>
      </c>
    </row>
    <row r="40">
      <c r="A40" s="12" t="inlineStr">
        <is>
          <t>股東權益報酬率（單季）</t>
        </is>
      </c>
      <c r="B40" s="12" t="inlineStr">
        <is>
          <t>ROE (Quarterly)</t>
        </is>
      </c>
      <c r="C40" s="21">
        <f>IFERROR('損益表'!C17*4/'資產負債表'!C31,IF(ERROR.TYPE('損益表'!C17*4/'資產負債表'!C31)=2,"無定義","n/a"))</f>
        <v/>
      </c>
      <c r="D40" s="21">
        <f>IFERROR('損益表'!D17*4/(('資產負債表'!D31+'資產負債表'!C31)/2),IF(ERROR.TYPE('損益表'!D17*4/(('資產負債表'!D31+'資產負債表'!C31)/2))=2,"無定義","n/a"))</f>
        <v/>
      </c>
      <c r="E40" s="21">
        <f>IFERROR('損益表'!E17*4/(('資產負債表'!E31+'資產負債表'!D31)/2),IF(ERROR.TYPE('損益表'!E17*4/(('資產負債表'!E31+'資產負債表'!D31)/2))=2,"無定義","n/a"))</f>
        <v/>
      </c>
      <c r="F40" s="21">
        <f>IFERROR('損益表'!F17*4/(('資產負債表'!F31+'資產負債表'!E31)/2),IF(ERROR.TYPE('損益表'!F17*4/(('資產負債表'!F31+'資產負債表'!E31)/2))=2,"無定義","n/a"))</f>
        <v/>
      </c>
      <c r="G40" s="21">
        <f>IFERROR('損益表'!G17*4/(('資產負債表'!G31+'資產負債表'!F31)/2),IF(ERROR.TYPE('損益表'!G17*4/(('資產負債表'!G31+'資產負債表'!F31)/2))=2,"無定義","n/a"))</f>
        <v/>
      </c>
      <c r="H40" s="21">
        <f>IFERROR('損益表'!H17*4/(('資產負債表'!H31+'資產負債表'!G31)/2),IF(ERROR.TYPE('損益表'!H17*4/(('資產負債表'!H31+'資產負債表'!G31)/2))=2,"無定義","n/a"))</f>
        <v/>
      </c>
      <c r="I40" s="21">
        <f>IFERROR('損益表'!I17*4/(('資產負債表'!I31+'資產負債表'!H31)/2),IF(ERROR.TYPE('損益表'!I17*4/(('資產負債表'!I31+'資產負債表'!H31)/2))=2,"無定義","n/a"))</f>
        <v/>
      </c>
      <c r="J40" s="21">
        <f>IFERROR('損益表'!J17*4/(('資產負債表'!J31+'資產負債表'!I31)/2),IF(ERROR.TYPE('損益表'!J17*4/(('資產負債表'!J31+'資產負債表'!I31)/2))=2,"無定義","n/a"))</f>
        <v/>
      </c>
      <c r="K40" s="21">
        <f>IFERROR('損益表'!K17*4/(('資產負債表'!K31+'資產負債表'!J31)/2),IF(ERROR.TYPE('損益表'!K17*4/(('資產負債表'!K31+'資產負債表'!J31)/2))=2,"無定義","n/a"))</f>
        <v/>
      </c>
      <c r="L40" s="21">
        <f>IFERROR('損益表'!L17*4/(('資產負債表'!L31+'資產負債表'!K31)/2),IF(ERROR.TYPE('損益表'!L17*4/(('資產負債表'!L31+'資產負債表'!K31)/2))=2,"無定義","n/a"))</f>
        <v/>
      </c>
      <c r="M40" s="21">
        <f>IFERROR('損益表'!M17*4/(('資產負債表'!M31+'資產負債表'!L31)/2),IF(ERROR.TYPE('損益表'!M17*4/(('資產負債表'!M31+'資產負債表'!L31)/2))=2,"無定義","n/a"))</f>
        <v/>
      </c>
      <c r="N40" s="21">
        <f>IFERROR('損益表'!N17*4/(('資產負債表'!N31+'資產負債表'!M31)/2),IF(ERROR.TYPE('損益表'!N17*4/(('資產負債表'!N31+'資產負債表'!M31)/2))=2,"無定義","n/a"))</f>
        <v/>
      </c>
      <c r="O40" s="21">
        <f>IFERROR('損益表'!O17*4/(('資產負債表'!O31+'資產負債表'!N31)/2),IF(ERROR.TYPE('損益表'!O17*4/(('資產負債表'!O31+'資產負債表'!N31)/2))=2,"無定義","n/a"))</f>
        <v/>
      </c>
      <c r="P40" s="21">
        <f>IFERROR('損益表'!P17*4/(('資產負債表'!P31+'資產負債表'!O31)/2),IF(ERROR.TYPE('損益表'!P17*4/(('資產負債表'!P31+'資產負債表'!O31)/2))=2,"無定義","n/a"))</f>
        <v/>
      </c>
      <c r="Q40" s="21">
        <f>IFERROR('損益表'!Q17*4/(('資產負債表'!Q31+'資產負債表'!P31)/2),IF(ERROR.TYPE('損益表'!Q17*4/(('資產負債表'!Q31+'資產負債表'!P31)/2))=2,"無定義","n/a"))</f>
        <v/>
      </c>
      <c r="R40" s="21">
        <f>IFERROR('損益表'!R17*4/(('資產負債表'!R31+'資產負債表'!Q31)/2),IF(ERROR.TYPE('損益表'!R17*4/(('資產負債表'!R31+'資產負債表'!Q31)/2))=2,"無定義","n/a"))</f>
        <v/>
      </c>
      <c r="S40" s="21">
        <f>IFERROR('損益表'!S17*4/(('資產負債表'!S31+'資產負債表'!R31)/2),IF(ERROR.TYPE('損益表'!S17*4/(('資產負債表'!S31+'資產負債表'!R31)/2))=2,"無定義","n/a"))</f>
        <v/>
      </c>
      <c r="T40" s="21">
        <f>IFERROR('損益表'!T17*4/(('資產負債表'!T31+'資產負債表'!S31)/2),IF(ERROR.TYPE('損益表'!T17*4/(('資產負債表'!T31+'資產負債表'!S31)/2))=2,"無定義","n/a"))</f>
        <v/>
      </c>
      <c r="U40" s="21">
        <f>IFERROR('損益表'!U17*4/(('資產負債表'!U31+'資產負債表'!T31)/2),IF(ERROR.TYPE('損益表'!U17*4/(('資產負債表'!U31+'資產負債表'!T31)/2))=2,"無定義","n/a"))</f>
        <v/>
      </c>
      <c r="V40" s="21">
        <f>IFERROR('損益表'!V17*4/(('資產負債表'!V31+'資產負債表'!U31)/2),IF(ERROR.TYPE('損益表'!V17*4/(('資產負債表'!V31+'資產負債表'!U31)/2))=2,"無定義","n/a"))</f>
        <v/>
      </c>
      <c r="W40" s="21">
        <f>IFERROR('損益表'!W17*4/(('資產負債表'!W31+'資產負債表'!V31)/2),IF(ERROR.TYPE('損益表'!W17*4/(('資產負債表'!W31+'資產負債表'!V31)/2))=2,"無定義","n/a"))</f>
        <v/>
      </c>
      <c r="X40" s="21">
        <f>IFERROR('損益表'!X17*4/(('資產負債表'!X31+'資產負債表'!W31)/2),IF(ERROR.TYPE('損益表'!X17*4/(('資產負債表'!X31+'資產負債表'!W31)/2))=2,"無定義","n/a"))</f>
        <v/>
      </c>
    </row>
    <row r="41">
      <c r="A41" s="12" t="inlineStr">
        <is>
          <t>資產報酬率（單季）</t>
        </is>
      </c>
      <c r="B41" s="12" t="inlineStr">
        <is>
          <t>ROA (Quarterly)</t>
        </is>
      </c>
      <c r="C41" s="21">
        <f>IFERROR('損益表'!C17*4/'資產負債表'!C20,IF(ERROR.TYPE('損益表'!C17*4/'資產負債表'!C20)=2,"無定義","n/a"))</f>
        <v/>
      </c>
      <c r="D41" s="21">
        <f>IFERROR('損益表'!D17*4/(('資產負債表'!D20+'資產負債表'!C20)/2),IF(ERROR.TYPE('損益表'!D17*4/(('資產負債表'!D20+'資產負債表'!C20)/2))=2,"無定義","n/a"))</f>
        <v/>
      </c>
      <c r="E41" s="21">
        <f>IFERROR('損益表'!E17*4/(('資產負債表'!E20+'資產負債表'!D20)/2),IF(ERROR.TYPE('損益表'!E17*4/(('資產負債表'!E20+'資產負債表'!D20)/2))=2,"無定義","n/a"))</f>
        <v/>
      </c>
      <c r="F41" s="21">
        <f>IFERROR('損益表'!F17*4/(('資產負債表'!F20+'資產負債表'!E20)/2),IF(ERROR.TYPE('損益表'!F17*4/(('資產負債表'!F20+'資產負債表'!E20)/2))=2,"無定義","n/a"))</f>
        <v/>
      </c>
      <c r="G41" s="21">
        <f>IFERROR('損益表'!G17*4/(('資產負債表'!G20+'資產負債表'!F20)/2),IF(ERROR.TYPE('損益表'!G17*4/(('資產負債表'!G20+'資產負債表'!F20)/2))=2,"無定義","n/a"))</f>
        <v/>
      </c>
      <c r="H41" s="21">
        <f>IFERROR('損益表'!H17*4/(('資產負債表'!H20+'資產負債表'!G20)/2),IF(ERROR.TYPE('損益表'!H17*4/(('資產負債表'!H20+'資產負債表'!G20)/2))=2,"無定義","n/a"))</f>
        <v/>
      </c>
      <c r="I41" s="21">
        <f>IFERROR('損益表'!I17*4/(('資產負債表'!I20+'資產負債表'!H20)/2),IF(ERROR.TYPE('損益表'!I17*4/(('資產負債表'!I20+'資產負債表'!H20)/2))=2,"無定義","n/a"))</f>
        <v/>
      </c>
      <c r="J41" s="21">
        <f>IFERROR('損益表'!J17*4/(('資產負債表'!J20+'資產負債表'!I20)/2),IF(ERROR.TYPE('損益表'!J17*4/(('資產負債表'!J20+'資產負債表'!I20)/2))=2,"無定義","n/a"))</f>
        <v/>
      </c>
      <c r="K41" s="21">
        <f>IFERROR('損益表'!K17*4/(('資產負債表'!K20+'資產負債表'!J20)/2),IF(ERROR.TYPE('損益表'!K17*4/(('資產負債表'!K20+'資產負債表'!J20)/2))=2,"無定義","n/a"))</f>
        <v/>
      </c>
      <c r="L41" s="21">
        <f>IFERROR('損益表'!L17*4/(('資產負債表'!L20+'資產負債表'!K20)/2),IF(ERROR.TYPE('損益表'!L17*4/(('資產負債表'!L20+'資產負債表'!K20)/2))=2,"無定義","n/a"))</f>
        <v/>
      </c>
      <c r="M41" s="21">
        <f>IFERROR('損益表'!M17*4/(('資產負債表'!M20+'資產負債表'!L20)/2),IF(ERROR.TYPE('損益表'!M17*4/(('資產負債表'!M20+'資產負債表'!L20)/2))=2,"無定義","n/a"))</f>
        <v/>
      </c>
      <c r="N41" s="21">
        <f>IFERROR('損益表'!N17*4/(('資產負債表'!N20+'資產負債表'!M20)/2),IF(ERROR.TYPE('損益表'!N17*4/(('資產負債表'!N20+'資產負債表'!M20)/2))=2,"無定義","n/a"))</f>
        <v/>
      </c>
      <c r="O41" s="21">
        <f>IFERROR('損益表'!O17*4/(('資產負債表'!O20+'資產負債表'!N20)/2),IF(ERROR.TYPE('損益表'!O17*4/(('資產負債表'!O20+'資產負債表'!N20)/2))=2,"無定義","n/a"))</f>
        <v/>
      </c>
      <c r="P41" s="21">
        <f>IFERROR('損益表'!P17*4/(('資產負債表'!P20+'資產負債表'!O20)/2),IF(ERROR.TYPE('損益表'!P17*4/(('資產負債表'!P20+'資產負債表'!O20)/2))=2,"無定義","n/a"))</f>
        <v/>
      </c>
      <c r="Q41" s="21">
        <f>IFERROR('損益表'!Q17*4/(('資產負債表'!Q20+'資產負債表'!P20)/2),IF(ERROR.TYPE('損益表'!Q17*4/(('資產負債表'!Q20+'資產負債表'!P20)/2))=2,"無定義","n/a"))</f>
        <v/>
      </c>
      <c r="R41" s="21">
        <f>IFERROR('損益表'!R17*4/(('資產負債表'!R20+'資產負債表'!Q20)/2),IF(ERROR.TYPE('損益表'!R17*4/(('資產負債表'!R20+'資產負債表'!Q20)/2))=2,"無定義","n/a"))</f>
        <v/>
      </c>
      <c r="S41" s="21">
        <f>IFERROR('損益表'!S17*4/(('資產負債表'!S20+'資產負債表'!R20)/2),IF(ERROR.TYPE('損益表'!S17*4/(('資產負債表'!S20+'資產負債表'!R20)/2))=2,"無定義","n/a"))</f>
        <v/>
      </c>
      <c r="T41" s="21">
        <f>IFERROR('損益表'!T17*4/(('資產負債表'!T20+'資產負債表'!S20)/2),IF(ERROR.TYPE('損益表'!T17*4/(('資產負債表'!T20+'資產負債表'!S20)/2))=2,"無定義","n/a"))</f>
        <v/>
      </c>
      <c r="U41" s="21">
        <f>IFERROR('損益表'!U17*4/(('資產負債表'!U20+'資產負債表'!T20)/2),IF(ERROR.TYPE('損益表'!U17*4/(('資產負債表'!U20+'資產負債表'!T20)/2))=2,"無定義","n/a"))</f>
        <v/>
      </c>
      <c r="V41" s="21">
        <f>IFERROR('損益表'!V17*4/(('資產負債表'!V20+'資產負債表'!U20)/2),IF(ERROR.TYPE('損益表'!V17*4/(('資產負債表'!V20+'資產負債表'!U20)/2))=2,"無定義","n/a"))</f>
        <v/>
      </c>
      <c r="W41" s="21">
        <f>IFERROR('損益表'!W17*4/(('資產負債表'!W20+'資產負債表'!V20)/2),IF(ERROR.TYPE('損益表'!W17*4/(('資產負債表'!W20+'資產負債表'!V20)/2))=2,"無定義","n/a"))</f>
        <v/>
      </c>
      <c r="X41" s="21">
        <f>IFERROR('損益表'!X17*4/(('資產負債表'!X20+'資產負債表'!W20)/2),IF(ERROR.TYPE('損益表'!X17*4/(('資產負債表'!X20+'資產負債表'!W20)/2))=2,"無定義","n/a"))</f>
        <v/>
      </c>
    </row>
    <row r="42">
      <c r="A42" s="12" t="inlineStr">
        <is>
          <t>投入資本報酬率</t>
        </is>
      </c>
      <c r="B42" s="12" t="inlineStr">
        <is>
          <t>ROIC</t>
        </is>
      </c>
      <c r="C42" s="15" t="inlineStr">
        <is>
          <t>—</t>
        </is>
      </c>
      <c r="D42" s="15" t="inlineStr">
        <is>
          <t>—</t>
        </is>
      </c>
      <c r="E42" s="15" t="inlineStr">
        <is>
          <t>—</t>
        </is>
      </c>
      <c r="F42" s="15" t="inlineStr">
        <is>
          <t>—</t>
        </is>
      </c>
      <c r="G42" s="21">
        <f>IFERROR(('損益表'!G15+'損益表'!F15+'損益表'!E15+'損益表'!D15)*0.79/(('資產負債表'!G28+'資產負債表'!C28)/2),IF(ERROR.TYPE(('損益表'!G15+'損益表'!F15+'損益表'!E15+'損益表'!D15)*0.79/(('資產負債表'!G28+'資產負債表'!C28)/2))=2,"無定義","n/a"))</f>
        <v/>
      </c>
      <c r="H42" s="21">
        <f>IFERROR(('損益表'!H15+'損益表'!G15+'損益表'!F15+'損益表'!E15)*0.79/(('資產負債表'!H28+'資產負債表'!D28)/2),IF(ERROR.TYPE(('損益表'!H15+'損益表'!G15+'損益表'!F15+'損益表'!E15)*0.79/(('資產負債表'!H28+'資產負債表'!D28)/2))=2,"無定義","n/a"))</f>
        <v/>
      </c>
      <c r="I42" s="21">
        <f>IFERROR(('損益表'!I15+'損益表'!H15+'損益表'!G15+'損益表'!F15)*0.79/(('資產負債表'!I28+'資產負債表'!E28)/2),IF(ERROR.TYPE(('損益表'!I15+'損益表'!H15+'損益表'!G15+'損益表'!F15)*0.79/(('資產負債表'!I28+'資產負債表'!E28)/2))=2,"無定義","n/a"))</f>
        <v/>
      </c>
      <c r="J42" s="21">
        <f>IFERROR(('損益表'!J15+'損益表'!I15+'損益表'!H15+'損益表'!G15)*0.79/(('資產負債表'!J28+'資產負債表'!F28)/2),IF(ERROR.TYPE(('損益表'!J15+'損益表'!I15+'損益表'!H15+'損益表'!G15)*0.79/(('資產負債表'!J28+'資產負債表'!F28)/2))=2,"無定義","n/a"))</f>
        <v/>
      </c>
      <c r="K42" s="21">
        <f>IFERROR(('損益表'!K15+'損益表'!J15+'損益表'!I15+'損益表'!H15)*0.79/(('資產負債表'!K28+'資產負債表'!G28)/2),IF(ERROR.TYPE(('損益表'!K15+'損益表'!J15+'損益表'!I15+'損益表'!H15)*0.79/(('資產負債表'!K28+'資產負債表'!G28)/2))=2,"無定義","n/a"))</f>
        <v/>
      </c>
      <c r="L42" s="21">
        <f>IFERROR(('損益表'!L15+'損益表'!K15+'損益表'!J15+'損益表'!I15)*0.79/(('資產負債表'!L28+'資產負債表'!H28)/2),IF(ERROR.TYPE(('損益表'!L15+'損益表'!K15+'損益表'!J15+'損益表'!I15)*0.79/(('資產負債表'!L28+'資產負債表'!H28)/2))=2,"無定義","n/a"))</f>
        <v/>
      </c>
      <c r="M42" s="21">
        <f>IFERROR(('損益表'!M15+'損益表'!L15+'損益表'!K15+'損益表'!J15)*0.79/(('資產負債表'!M28+'資產負債表'!I28)/2),IF(ERROR.TYPE(('損益表'!M15+'損益表'!L15+'損益表'!K15+'損益表'!J15)*0.79/(('資產負債表'!M28+'資產負債表'!I28)/2))=2,"無定義","n/a"))</f>
        <v/>
      </c>
      <c r="N42" s="21">
        <f>IFERROR(('損益表'!N15+'損益表'!M15+'損益表'!L15+'損益表'!K15)*0.79/(('資產負債表'!N28+'資產負債表'!J28)/2),IF(ERROR.TYPE(('損益表'!N15+'損益表'!M15+'損益表'!L15+'損益表'!K15)*0.79/(('資產負債表'!N28+'資產負債表'!J28)/2))=2,"無定義","n/a"))</f>
        <v/>
      </c>
      <c r="O42" s="21">
        <f>IFERROR(('損益表'!O15+'損益表'!N15+'損益表'!M15+'損益表'!L15)*0.79/(('資產負債表'!O28+'資產負債表'!K28)/2),IF(ERROR.TYPE(('損益表'!O15+'損益表'!N15+'損益表'!M15+'損益表'!L15)*0.79/(('資產負債表'!O28+'資產負債表'!K28)/2))=2,"無定義","n/a"))</f>
        <v/>
      </c>
      <c r="P42" s="21">
        <f>IFERROR(('損益表'!P15+'損益表'!O15+'損益表'!N15+'損益表'!M15)*0.79/(('資產負債表'!P28+'資產負債表'!L28)/2),IF(ERROR.TYPE(('損益表'!P15+'損益表'!O15+'損益表'!N15+'損益表'!M15)*0.79/(('資產負債表'!P28+'資產負債表'!L28)/2))=2,"無定義","n/a"))</f>
        <v/>
      </c>
      <c r="Q42" s="21">
        <f>IFERROR(('損益表'!Q15+'損益表'!P15+'損益表'!O15+'損益表'!N15)*0.79/(('資產負債表'!Q28+'資產負債表'!M28)/2),IF(ERROR.TYPE(('損益表'!Q15+'損益表'!P15+'損益表'!O15+'損益表'!N15)*0.79/(('資產負債表'!Q28+'資產負債表'!M28)/2))=2,"無定義","n/a"))</f>
        <v/>
      </c>
      <c r="R42" s="21">
        <f>IFERROR(('損益表'!R15+'損益表'!Q15+'損益表'!P15+'損益表'!O15)*0.79/(('資產負債表'!R28+'資產負債表'!N28)/2),IF(ERROR.TYPE(('損益表'!R15+'損益表'!Q15+'損益表'!P15+'損益表'!O15)*0.79/(('資產負債表'!R28+'資產負債表'!N28)/2))=2,"無定義","n/a"))</f>
        <v/>
      </c>
      <c r="S42" s="21">
        <f>IFERROR(('損益表'!S15+'損益表'!R15+'損益表'!Q15+'損益表'!P15)*0.79/(('資產負債表'!S28+'資產負債表'!O28)/2),IF(ERROR.TYPE(('損益表'!S15+'損益表'!R15+'損益表'!Q15+'損益表'!P15)*0.79/(('資產負債表'!S28+'資產負債表'!O28)/2))=2,"無定義","n/a"))</f>
        <v/>
      </c>
      <c r="T42" s="21">
        <f>IFERROR(('損益表'!T15+'損益表'!S15+'損益表'!R15+'損益表'!Q15)*0.79/(('資產負債表'!T28+'資產負債表'!P28)/2),IF(ERROR.TYPE(('損益表'!T15+'損益表'!S15+'損益表'!R15+'損益表'!Q15)*0.79/(('資產負債表'!T28+'資產負債表'!P28)/2))=2,"無定義","n/a"))</f>
        <v/>
      </c>
      <c r="U42" s="21">
        <f>IFERROR(('損益表'!U15+'損益表'!T15+'損益表'!S15+'損益表'!R15)*0.79/(('資產負債表'!U28+'資產負債表'!Q28)/2),IF(ERROR.TYPE(('損益表'!U15+'損益表'!T15+'損益表'!S15+'損益表'!R15)*0.79/(('資產負債表'!U28+'資產負債表'!Q28)/2))=2,"無定義","n/a"))</f>
        <v/>
      </c>
      <c r="V42" s="21">
        <f>IFERROR(('損益表'!V15+'損益表'!U15+'損益表'!T15+'損益表'!S15)*0.79/(('資產負債表'!V28+'資產負債表'!R28)/2),IF(ERROR.TYPE(('損益表'!V15+'損益表'!U15+'損益表'!T15+'損益表'!S15)*0.79/(('資產負債表'!V28+'資產負債表'!R28)/2))=2,"無定義","n/a"))</f>
        <v/>
      </c>
      <c r="W42" s="21">
        <f>IFERROR(('損益表'!W15+'損益表'!V15+'損益表'!U15+'損益表'!T15)*0.79/(('資產負債表'!W28+'資產負債表'!S28)/2),IF(ERROR.TYPE(('損益表'!W15+'損益表'!V15+'損益表'!U15+'損益表'!T15)*0.79/(('資產負債表'!W28+'資產負債表'!S28)/2))=2,"無定義","n/a"))</f>
        <v/>
      </c>
      <c r="X42" s="21">
        <f>IFERROR(('損益表'!X15+'損益表'!W15+'損益表'!V15+'損益表'!U15)*0.79/(('資產負債表'!X28+'資產負債表'!T28)/2),IF(ERROR.TYPE(('損益表'!X15+'損益表'!W15+'損益表'!V15+'損益表'!U15)*0.79/(('資產負債表'!X28+'資產負債表'!T28)/2))=2,"無定義","n/a"))</f>
        <v/>
      </c>
    </row>
    <row r="43">
      <c r="A43" s="12" t="inlineStr">
        <is>
          <t>投入資本報酬率（單季）</t>
        </is>
      </c>
      <c r="B43" s="12" t="inlineStr">
        <is>
          <t>ROIC (Quarterly)</t>
        </is>
      </c>
      <c r="C43" s="21">
        <f>IFERROR('損益表'!C15*4*0.79/'資產負債表'!C28,IF(ERROR.TYPE('損益表'!C15*4*0.79/'資產負債表'!C28)=2,"無定義","n/a"))</f>
        <v/>
      </c>
      <c r="D43" s="21">
        <f>IFERROR('損益表'!D15*4*0.79/(('資產負債表'!D28+'資產負債表'!C28)/2),IF(ERROR.TYPE('損益表'!D15*4*0.79/(('資產負債表'!D28+'資產負債表'!C28)/2))=2,"無定義","n/a"))</f>
        <v/>
      </c>
      <c r="E43" s="21">
        <f>IFERROR('損益表'!E15*4*0.79/(('資產負債表'!E28+'資產負債表'!D28)/2),IF(ERROR.TYPE('損益表'!E15*4*0.79/(('資產負債表'!E28+'資產負債表'!D28)/2))=2,"無定義","n/a"))</f>
        <v/>
      </c>
      <c r="F43" s="21">
        <f>IFERROR('損益表'!F15*4*0.79/(('資產負債表'!F28+'資產負債表'!E28)/2),IF(ERROR.TYPE('損益表'!F15*4*0.79/(('資產負債表'!F28+'資產負債表'!E28)/2))=2,"無定義","n/a"))</f>
        <v/>
      </c>
      <c r="G43" s="21">
        <f>IFERROR('損益表'!G15*4*0.79/(('資產負債表'!G28+'資產負債表'!F28)/2),IF(ERROR.TYPE('損益表'!G15*4*0.79/(('資產負債表'!G28+'資產負債表'!F28)/2))=2,"無定義","n/a"))</f>
        <v/>
      </c>
      <c r="H43" s="21">
        <f>IFERROR('損益表'!H15*4*0.79/(('資產負債表'!H28+'資產負債表'!G28)/2),IF(ERROR.TYPE('損益表'!H15*4*0.79/(('資產負債表'!H28+'資產負債表'!G28)/2))=2,"無定義","n/a"))</f>
        <v/>
      </c>
      <c r="I43" s="21">
        <f>IFERROR('損益表'!I15*4*0.79/(('資產負債表'!I28+'資產負債表'!H28)/2),IF(ERROR.TYPE('損益表'!I15*4*0.79/(('資產負債表'!I28+'資產負債表'!H28)/2))=2,"無定義","n/a"))</f>
        <v/>
      </c>
      <c r="J43" s="21">
        <f>IFERROR('損益表'!J15*4*0.79/(('資產負債表'!J28+'資產負債表'!I28)/2),IF(ERROR.TYPE('損益表'!J15*4*0.79/(('資產負債表'!J28+'資產負債表'!I28)/2))=2,"無定義","n/a"))</f>
        <v/>
      </c>
      <c r="K43" s="21">
        <f>IFERROR('損益表'!K15*4*0.79/(('資產負債表'!K28+'資產負債表'!J28)/2),IF(ERROR.TYPE('損益表'!K15*4*0.79/(('資產負債表'!K28+'資產負債表'!J28)/2))=2,"無定義","n/a"))</f>
        <v/>
      </c>
      <c r="L43" s="21">
        <f>IFERROR('損益表'!L15*4*0.79/(('資產負債表'!L28+'資產負債表'!K28)/2),IF(ERROR.TYPE('損益表'!L15*4*0.79/(('資產負債表'!L28+'資產負債表'!K28)/2))=2,"無定義","n/a"))</f>
        <v/>
      </c>
      <c r="M43" s="21">
        <f>IFERROR('損益表'!M15*4*0.79/(('資產負債表'!M28+'資產負債表'!L28)/2),IF(ERROR.TYPE('損益表'!M15*4*0.79/(('資產負債表'!M28+'資產負債表'!L28)/2))=2,"無定義","n/a"))</f>
        <v/>
      </c>
      <c r="N43" s="21">
        <f>IFERROR('損益表'!N15*4*0.79/(('資產負債表'!N28+'資產負債表'!M28)/2),IF(ERROR.TYPE('損益表'!N15*4*0.79/(('資產負債表'!N28+'資產負債表'!M28)/2))=2,"無定義","n/a"))</f>
        <v/>
      </c>
      <c r="O43" s="21">
        <f>IFERROR('損益表'!O15*4*0.79/(('資產負債表'!O28+'資產負債表'!N28)/2),IF(ERROR.TYPE('損益表'!O15*4*0.79/(('資產負債表'!O28+'資產負債表'!N28)/2))=2,"無定義","n/a"))</f>
        <v/>
      </c>
      <c r="P43" s="21">
        <f>IFERROR('損益表'!P15*4*0.79/(('資產負債表'!P28+'資產負債表'!O28)/2),IF(ERROR.TYPE('損益表'!P15*4*0.79/(('資產負債表'!P28+'資產負債表'!O28)/2))=2,"無定義","n/a"))</f>
        <v/>
      </c>
      <c r="Q43" s="21">
        <f>IFERROR('損益表'!Q15*4*0.79/(('資產負債表'!Q28+'資產負債表'!P28)/2),IF(ERROR.TYPE('損益表'!Q15*4*0.79/(('資產負債表'!Q28+'資產負債表'!P28)/2))=2,"無定義","n/a"))</f>
        <v/>
      </c>
      <c r="R43" s="21">
        <f>IFERROR('損益表'!R15*4*0.79/(('資產負債表'!R28+'資產負債表'!Q28)/2),IF(ERROR.TYPE('損益表'!R15*4*0.79/(('資產負債表'!R28+'資產負債表'!Q28)/2))=2,"無定義","n/a"))</f>
        <v/>
      </c>
      <c r="S43" s="21">
        <f>IFERROR('損益表'!S15*4*0.79/(('資產負債表'!S28+'資產負債表'!R28)/2),IF(ERROR.TYPE('損益表'!S15*4*0.79/(('資產負債表'!S28+'資產負債表'!R28)/2))=2,"無定義","n/a"))</f>
        <v/>
      </c>
      <c r="T43" s="21">
        <f>IFERROR('損益表'!T15*4*0.79/(('資產負債表'!T28+'資產負債表'!S28)/2),IF(ERROR.TYPE('損益表'!T15*4*0.79/(('資產負債表'!T28+'資產負債表'!S28)/2))=2,"無定義","n/a"))</f>
        <v/>
      </c>
      <c r="U43" s="21">
        <f>IFERROR('損益表'!U15*4*0.79/(('資產負債表'!U28+'資產負債表'!T28)/2),IF(ERROR.TYPE('損益表'!U15*4*0.79/(('資產負債表'!U28+'資產負債表'!T28)/2))=2,"無定義","n/a"))</f>
        <v/>
      </c>
      <c r="V43" s="21">
        <f>IFERROR('損益表'!V15*4*0.79/(('資產負債表'!V28+'資產負債表'!U28)/2),IF(ERROR.TYPE('損益表'!V15*4*0.79/(('資產負債表'!V28+'資產負債表'!U28)/2))=2,"無定義","n/a"))</f>
        <v/>
      </c>
      <c r="W43" s="21">
        <f>IFERROR('損益表'!W15*4*0.79/(('資產負債表'!W28+'資產負債表'!V28)/2),IF(ERROR.TYPE('損益表'!W15*4*0.79/(('資產負債表'!W28+'資產負債表'!V28)/2))=2,"無定義","n/a"))</f>
        <v/>
      </c>
      <c r="X43" s="21">
        <f>IFERROR('損益表'!X15*4*0.79/(('資產負債表'!X28+'資產負債表'!W28)/2),IF(ERROR.TYPE('損益表'!X15*4*0.79/(('資產負債表'!X28+'資產負債表'!W28)/2))=2,"無定義","n/a"))</f>
        <v/>
      </c>
    </row>
    <row r="44">
      <c r="A44" s="19" t="inlineStr">
        <is>
          <t>▍營運效率</t>
        </is>
      </c>
      <c r="B44" s="20" t="n"/>
      <c r="C44" s="20" t="n"/>
      <c r="D44" s="20" t="n"/>
      <c r="E44" s="20" t="n"/>
      <c r="F44" s="20" t="n"/>
      <c r="G44" s="20" t="n"/>
      <c r="H44" s="20" t="n"/>
      <c r="I44" s="20" t="n"/>
      <c r="J44" s="20" t="n"/>
      <c r="K44" s="20" t="n"/>
      <c r="L44" s="20" t="n"/>
      <c r="M44" s="20" t="n"/>
      <c r="N44" s="20" t="n"/>
      <c r="O44" s="20" t="n"/>
      <c r="P44" s="20" t="n"/>
      <c r="Q44" s="20" t="n"/>
      <c r="R44" s="20" t="n"/>
      <c r="S44" s="20" t="n"/>
      <c r="T44" s="20" t="n"/>
      <c r="U44" s="20" t="n"/>
      <c r="V44" s="20" t="n"/>
      <c r="W44" s="20" t="n"/>
      <c r="X44" s="20" t="n"/>
    </row>
    <row r="45">
      <c r="A45" s="12" t="inlineStr">
        <is>
          <t>應收帳款週轉率（滾動四季）</t>
        </is>
      </c>
      <c r="B45" s="12" t="inlineStr">
        <is>
          <t>AR Turnover TTM</t>
        </is>
      </c>
      <c r="C45" s="15" t="inlineStr">
        <is>
          <t>—</t>
        </is>
      </c>
      <c r="D45" s="15" t="inlineStr">
        <is>
          <t>—</t>
        </is>
      </c>
      <c r="E45" s="15" t="inlineStr">
        <is>
          <t>—</t>
        </is>
      </c>
      <c r="F45" s="15" t="inlineStr">
        <is>
          <t>—</t>
        </is>
      </c>
      <c r="G45" s="22">
        <f>IFERROR('關鍵指標'!G3/(('資產負債表'!G5+'資產負債表'!C5)/2),IF(ERROR.TYPE('關鍵指標'!G3/(('資產負債表'!G5+'資產負債表'!C5)/2))=2,"無定義","n/a"))</f>
        <v/>
      </c>
      <c r="H45" s="22">
        <f>IFERROR('關鍵指標'!H3/(('資產負債表'!H5+'資產負債表'!D5)/2),IF(ERROR.TYPE('關鍵指標'!H3/(('資產負債表'!H5+'資產負債表'!D5)/2))=2,"無定義","n/a"))</f>
        <v/>
      </c>
      <c r="I45" s="22">
        <f>IFERROR('關鍵指標'!I3/(('資產負債表'!I5+'資產負債表'!E5)/2),IF(ERROR.TYPE('關鍵指標'!I3/(('資產負債表'!I5+'資產負債表'!E5)/2))=2,"無定義","n/a"))</f>
        <v/>
      </c>
      <c r="J45" s="22">
        <f>IFERROR('關鍵指標'!J3/(('資產負債表'!J5+'資產負債表'!F5)/2),IF(ERROR.TYPE('關鍵指標'!J3/(('資產負債表'!J5+'資產負債表'!F5)/2))=2,"無定義","n/a"))</f>
        <v/>
      </c>
      <c r="K45" s="22">
        <f>IFERROR('關鍵指標'!K3/(('資產負債表'!K5+'資產負債表'!G5)/2),IF(ERROR.TYPE('關鍵指標'!K3/(('資產負債表'!K5+'資產負債表'!G5)/2))=2,"無定義","n/a"))</f>
        <v/>
      </c>
      <c r="L45" s="22">
        <f>IFERROR('關鍵指標'!L3/(('資產負債表'!L5+'資產負債表'!H5)/2),IF(ERROR.TYPE('關鍵指標'!L3/(('資產負債表'!L5+'資產負債表'!H5)/2))=2,"無定義","n/a"))</f>
        <v/>
      </c>
      <c r="M45" s="22">
        <f>IFERROR('關鍵指標'!M3/(('資產負債表'!M5+'資產負債表'!I5)/2),IF(ERROR.TYPE('關鍵指標'!M3/(('資產負債表'!M5+'資產負債表'!I5)/2))=2,"無定義","n/a"))</f>
        <v/>
      </c>
      <c r="N45" s="22">
        <f>IFERROR('關鍵指標'!N3/(('資產負債表'!N5+'資產負債表'!J5)/2),IF(ERROR.TYPE('關鍵指標'!N3/(('資產負債表'!N5+'資產負債表'!J5)/2))=2,"無定義","n/a"))</f>
        <v/>
      </c>
      <c r="O45" s="22">
        <f>IFERROR('關鍵指標'!O3/(('資產負債表'!O5+'資產負債表'!K5)/2),IF(ERROR.TYPE('關鍵指標'!O3/(('資產負債表'!O5+'資產負債表'!K5)/2))=2,"無定義","n/a"))</f>
        <v/>
      </c>
      <c r="P45" s="22">
        <f>IFERROR('關鍵指標'!P3/(('資產負債表'!P5+'資產負債表'!L5)/2),IF(ERROR.TYPE('關鍵指標'!P3/(('資產負債表'!P5+'資產負債表'!L5)/2))=2,"無定義","n/a"))</f>
        <v/>
      </c>
      <c r="Q45" s="22">
        <f>IFERROR('關鍵指標'!Q3/(('資產負債表'!Q5+'資產負債表'!M5)/2),IF(ERROR.TYPE('關鍵指標'!Q3/(('資產負債表'!Q5+'資產負債表'!M5)/2))=2,"無定義","n/a"))</f>
        <v/>
      </c>
      <c r="R45" s="22">
        <f>IFERROR('關鍵指標'!R3/(('資產負債表'!R5+'資產負債表'!N5)/2),IF(ERROR.TYPE('關鍵指標'!R3/(('資產負債表'!R5+'資產負債表'!N5)/2))=2,"無定義","n/a"))</f>
        <v/>
      </c>
      <c r="S45" s="22">
        <f>IFERROR('關鍵指標'!S3/(('資產負債表'!S5+'資產負債表'!O5)/2),IF(ERROR.TYPE('關鍵指標'!S3/(('資產負債表'!S5+'資產負債表'!O5)/2))=2,"無定義","n/a"))</f>
        <v/>
      </c>
      <c r="T45" s="22">
        <f>IFERROR('關鍵指標'!T3/(('資產負債表'!T5+'資產負債表'!P5)/2),IF(ERROR.TYPE('關鍵指標'!T3/(('資產負債表'!T5+'資產負債表'!P5)/2))=2,"無定義","n/a"))</f>
        <v/>
      </c>
      <c r="U45" s="22">
        <f>IFERROR('關鍵指標'!U3/(('資產負債表'!U5+'資產負債表'!Q5)/2),IF(ERROR.TYPE('關鍵指標'!U3/(('資產負債表'!U5+'資產負債表'!Q5)/2))=2,"無定義","n/a"))</f>
        <v/>
      </c>
      <c r="V45" s="22">
        <f>IFERROR('關鍵指標'!V3/(('資產負債表'!V5+'資產負債表'!R5)/2),IF(ERROR.TYPE('關鍵指標'!V3/(('資產負債表'!V5+'資產負債表'!R5)/2))=2,"無定義","n/a"))</f>
        <v/>
      </c>
      <c r="W45" s="22">
        <f>IFERROR('關鍵指標'!W3/(('資產負債表'!W5+'資產負債表'!S5)/2),IF(ERROR.TYPE('關鍵指標'!W3/(('資產負債表'!W5+'資產負債表'!S5)/2))=2,"無定義","n/a"))</f>
        <v/>
      </c>
      <c r="X45" s="22">
        <f>IFERROR('關鍵指標'!X3/(('資產負債表'!X5+'資產負債表'!T5)/2),IF(ERROR.TYPE('關鍵指標'!X3/(('資產負債表'!X5+'資產負債表'!T5)/2))=2,"無定義","n/a"))</f>
        <v/>
      </c>
    </row>
    <row r="46">
      <c r="A46" s="12" t="inlineStr">
        <is>
          <t>存貨週轉率（滾動四季）</t>
        </is>
      </c>
      <c r="B46" s="12" t="inlineStr">
        <is>
          <t>Inventory Turnover TTM</t>
        </is>
      </c>
      <c r="C46" s="15" t="inlineStr">
        <is>
          <t>—</t>
        </is>
      </c>
      <c r="D46" s="15" t="inlineStr">
        <is>
          <t>—</t>
        </is>
      </c>
      <c r="E46" s="15" t="inlineStr">
        <is>
          <t>—</t>
        </is>
      </c>
      <c r="F46" s="15" t="inlineStr">
        <is>
          <t>—</t>
        </is>
      </c>
      <c r="G46" s="22">
        <f>IFERROR('關鍵指標'!G4/(('資產負債表'!G6+'資產負債表'!C6)/2),IF(ERROR.TYPE('關鍵指標'!G4/(('資產負債表'!G6+'資產負債表'!C6)/2))=2,"無定義","n/a"))</f>
        <v/>
      </c>
      <c r="H46" s="22">
        <f>IFERROR('關鍵指標'!H4/(('資產負債表'!H6+'資產負債表'!D6)/2),IF(ERROR.TYPE('關鍵指標'!H4/(('資產負債表'!H6+'資產負債表'!D6)/2))=2,"無定義","n/a"))</f>
        <v/>
      </c>
      <c r="I46" s="22">
        <f>IFERROR('關鍵指標'!I4/(('資產負債表'!I6+'資產負債表'!E6)/2),IF(ERROR.TYPE('關鍵指標'!I4/(('資產負債表'!I6+'資產負債表'!E6)/2))=2,"無定義","n/a"))</f>
        <v/>
      </c>
      <c r="J46" s="22">
        <f>IFERROR('關鍵指標'!J4/(('資產負債表'!J6+'資產負債表'!F6)/2),IF(ERROR.TYPE('關鍵指標'!J4/(('資產負債表'!J6+'資產負債表'!F6)/2))=2,"無定義","n/a"))</f>
        <v/>
      </c>
      <c r="K46" s="22">
        <f>IFERROR('關鍵指標'!K4/(('資產負債表'!K6+'資產負債表'!G6)/2),IF(ERROR.TYPE('關鍵指標'!K4/(('資產負債表'!K6+'資產負債表'!G6)/2))=2,"無定義","n/a"))</f>
        <v/>
      </c>
      <c r="L46" s="22">
        <f>IFERROR('關鍵指標'!L4/(('資產負債表'!L6+'資產負債表'!H6)/2),IF(ERROR.TYPE('關鍵指標'!L4/(('資產負債表'!L6+'資產負債表'!H6)/2))=2,"無定義","n/a"))</f>
        <v/>
      </c>
      <c r="M46" s="22">
        <f>IFERROR('關鍵指標'!M4/(('資產負債表'!M6+'資產負債表'!I6)/2),IF(ERROR.TYPE('關鍵指標'!M4/(('資產負債表'!M6+'資產負債表'!I6)/2))=2,"無定義","n/a"))</f>
        <v/>
      </c>
      <c r="N46" s="22">
        <f>IFERROR('關鍵指標'!N4/(('資產負債表'!N6+'資產負債表'!J6)/2),IF(ERROR.TYPE('關鍵指標'!N4/(('資產負債表'!N6+'資產負債表'!J6)/2))=2,"無定義","n/a"))</f>
        <v/>
      </c>
      <c r="O46" s="22">
        <f>IFERROR('關鍵指標'!O4/(('資產負債表'!O6+'資產負債表'!K6)/2),IF(ERROR.TYPE('關鍵指標'!O4/(('資產負債表'!O6+'資產負債表'!K6)/2))=2,"無定義","n/a"))</f>
        <v/>
      </c>
      <c r="P46" s="22">
        <f>IFERROR('關鍵指標'!P4/(('資產負債表'!P6+'資產負債表'!L6)/2),IF(ERROR.TYPE('關鍵指標'!P4/(('資產負債表'!P6+'資產負債表'!L6)/2))=2,"無定義","n/a"))</f>
        <v/>
      </c>
      <c r="Q46" s="22">
        <f>IFERROR('關鍵指標'!Q4/(('資產負債表'!Q6+'資產負債表'!M6)/2),IF(ERROR.TYPE('關鍵指標'!Q4/(('資產負債表'!Q6+'資產負債表'!M6)/2))=2,"無定義","n/a"))</f>
        <v/>
      </c>
      <c r="R46" s="22">
        <f>IFERROR('關鍵指標'!R4/(('資產負債表'!R6+'資產負債表'!N6)/2),IF(ERROR.TYPE('關鍵指標'!R4/(('資產負債表'!R6+'資產負債表'!N6)/2))=2,"無定義","n/a"))</f>
        <v/>
      </c>
      <c r="S46" s="22">
        <f>IFERROR('關鍵指標'!S4/(('資產負債表'!S6+'資產負債表'!O6)/2),IF(ERROR.TYPE('關鍵指標'!S4/(('資產負債表'!S6+'資產負債表'!O6)/2))=2,"無定義","n/a"))</f>
        <v/>
      </c>
      <c r="T46" s="22">
        <f>IFERROR('關鍵指標'!T4/(('資產負債表'!T6+'資產負債表'!P6)/2),IF(ERROR.TYPE('關鍵指標'!T4/(('資產負債表'!T6+'資產負債表'!P6)/2))=2,"無定義","n/a"))</f>
        <v/>
      </c>
      <c r="U46" s="22">
        <f>IFERROR('關鍵指標'!U4/(('資產負債表'!U6+'資產負債表'!Q6)/2),IF(ERROR.TYPE('關鍵指標'!U4/(('資產負債表'!U6+'資產負債表'!Q6)/2))=2,"無定義","n/a"))</f>
        <v/>
      </c>
      <c r="V46" s="22">
        <f>IFERROR('關鍵指標'!V4/(('資產負債表'!V6+'資產負債表'!R6)/2),IF(ERROR.TYPE('關鍵指標'!V4/(('資產負債表'!V6+'資產負債表'!R6)/2))=2,"無定義","n/a"))</f>
        <v/>
      </c>
      <c r="W46" s="22">
        <f>IFERROR('關鍵指標'!W4/(('資產負債表'!W6+'資產負債表'!S6)/2),IF(ERROR.TYPE('關鍵指標'!W4/(('資產負債表'!W6+'資產負債表'!S6)/2))=2,"無定義","n/a"))</f>
        <v/>
      </c>
      <c r="X46" s="22">
        <f>IFERROR('關鍵指標'!X4/(('資產負債表'!X6+'資產負債表'!T6)/2),IF(ERROR.TYPE('關鍵指標'!X4/(('資產負債表'!X6+'資產負債表'!T6)/2))=2,"無定義","n/a"))</f>
        <v/>
      </c>
    </row>
    <row r="47">
      <c r="A47" s="12" t="inlineStr">
        <is>
          <t>應付帳款週轉率（滾動四季）</t>
        </is>
      </c>
      <c r="B47" s="12" t="inlineStr">
        <is>
          <t>AP Turnover TTM</t>
        </is>
      </c>
      <c r="C47" s="15" t="inlineStr">
        <is>
          <t>—</t>
        </is>
      </c>
      <c r="D47" s="15" t="inlineStr">
        <is>
          <t>—</t>
        </is>
      </c>
      <c r="E47" s="15" t="inlineStr">
        <is>
          <t>—</t>
        </is>
      </c>
      <c r="F47" s="15" t="inlineStr">
        <is>
          <t>—</t>
        </is>
      </c>
      <c r="G47" s="22">
        <f>IFERROR('關鍵指標'!G4/(('資產負債表'!G21+'資產負債表'!C21)/2),IF(ERROR.TYPE('關鍵指標'!G4/(('資產負債表'!G21+'資產負債表'!C21)/2))=2,"無定義","n/a"))</f>
        <v/>
      </c>
      <c r="H47" s="22">
        <f>IFERROR('關鍵指標'!H4/(('資產負債表'!H21+'資產負債表'!D21)/2),IF(ERROR.TYPE('關鍵指標'!H4/(('資產負債表'!H21+'資產負債表'!D21)/2))=2,"無定義","n/a"))</f>
        <v/>
      </c>
      <c r="I47" s="22">
        <f>IFERROR('關鍵指標'!I4/(('資產負債表'!I21+'資產負債表'!E21)/2),IF(ERROR.TYPE('關鍵指標'!I4/(('資產負債表'!I21+'資產負債表'!E21)/2))=2,"無定義","n/a"))</f>
        <v/>
      </c>
      <c r="J47" s="22">
        <f>IFERROR('關鍵指標'!J4/(('資產負債表'!J21+'資產負債表'!F21)/2),IF(ERROR.TYPE('關鍵指標'!J4/(('資產負債表'!J21+'資產負債表'!F21)/2))=2,"無定義","n/a"))</f>
        <v/>
      </c>
      <c r="K47" s="22">
        <f>IFERROR('關鍵指標'!K4/(('資產負債表'!K21+'資產負債表'!G21)/2),IF(ERROR.TYPE('關鍵指標'!K4/(('資產負債表'!K21+'資產負債表'!G21)/2))=2,"無定義","n/a"))</f>
        <v/>
      </c>
      <c r="L47" s="22">
        <f>IFERROR('關鍵指標'!L4/(('資產負債表'!L21+'資產負債表'!H21)/2),IF(ERROR.TYPE('關鍵指標'!L4/(('資產負債表'!L21+'資產負債表'!H21)/2))=2,"無定義","n/a"))</f>
        <v/>
      </c>
      <c r="M47" s="22">
        <f>IFERROR('關鍵指標'!M4/(('資產負債表'!M21+'資產負債表'!I21)/2),IF(ERROR.TYPE('關鍵指標'!M4/(('資產負債表'!M21+'資產負債表'!I21)/2))=2,"無定義","n/a"))</f>
        <v/>
      </c>
      <c r="N47" s="22">
        <f>IFERROR('關鍵指標'!N4/(('資產負債表'!N21+'資產負債表'!J21)/2),IF(ERROR.TYPE('關鍵指標'!N4/(('資產負債表'!N21+'資產負債表'!J21)/2))=2,"無定義","n/a"))</f>
        <v/>
      </c>
      <c r="O47" s="22">
        <f>IFERROR('關鍵指標'!O4/(('資產負債表'!O21+'資產負債表'!K21)/2),IF(ERROR.TYPE('關鍵指標'!O4/(('資產負債表'!O21+'資產負債表'!K21)/2))=2,"無定義","n/a"))</f>
        <v/>
      </c>
      <c r="P47" s="22">
        <f>IFERROR('關鍵指標'!P4/(('資產負債表'!P21+'資產負債表'!L21)/2),IF(ERROR.TYPE('關鍵指標'!P4/(('資產負債表'!P21+'資產負債表'!L21)/2))=2,"無定義","n/a"))</f>
        <v/>
      </c>
      <c r="Q47" s="22">
        <f>IFERROR('關鍵指標'!Q4/(('資產負債表'!Q21+'資產負債表'!M21)/2),IF(ERROR.TYPE('關鍵指標'!Q4/(('資產負債表'!Q21+'資產負債表'!M21)/2))=2,"無定義","n/a"))</f>
        <v/>
      </c>
      <c r="R47" s="22">
        <f>IFERROR('關鍵指標'!R4/(('資產負債表'!R21+'資產負債表'!N21)/2),IF(ERROR.TYPE('關鍵指標'!R4/(('資產負債表'!R21+'資產負債表'!N21)/2))=2,"無定義","n/a"))</f>
        <v/>
      </c>
      <c r="S47" s="22">
        <f>IFERROR('關鍵指標'!S4/(('資產負債表'!S21+'資產負債表'!O21)/2),IF(ERROR.TYPE('關鍵指標'!S4/(('資產負債表'!S21+'資產負債表'!O21)/2))=2,"無定義","n/a"))</f>
        <v/>
      </c>
      <c r="T47" s="22">
        <f>IFERROR('關鍵指標'!T4/(('資產負債表'!T21+'資產負債表'!P21)/2),IF(ERROR.TYPE('關鍵指標'!T4/(('資產負債表'!T21+'資產負債表'!P21)/2))=2,"無定義","n/a"))</f>
        <v/>
      </c>
      <c r="U47" s="22">
        <f>IFERROR('關鍵指標'!U4/(('資產負債表'!U21+'資產負債表'!Q21)/2),IF(ERROR.TYPE('關鍵指標'!U4/(('資產負債表'!U21+'資產負債表'!Q21)/2))=2,"無定義","n/a"))</f>
        <v/>
      </c>
      <c r="V47" s="22">
        <f>IFERROR('關鍵指標'!V4/(('資產負債表'!V21+'資產負債表'!R21)/2),IF(ERROR.TYPE('關鍵指標'!V4/(('資產負債表'!V21+'資產負債表'!R21)/2))=2,"無定義","n/a"))</f>
        <v/>
      </c>
      <c r="W47" s="22">
        <f>IFERROR('關鍵指標'!W4/(('資產負債表'!W21+'資產負債表'!S21)/2),IF(ERROR.TYPE('關鍵指標'!W4/(('資產負債表'!W21+'資產負債表'!S21)/2))=2,"無定義","n/a"))</f>
        <v/>
      </c>
      <c r="X47" s="22">
        <f>IFERROR('關鍵指標'!X4/(('資產負債表'!X21+'資產負債表'!T21)/2),IF(ERROR.TYPE('關鍵指標'!X4/(('資產負債表'!X21+'資產負債表'!T21)/2))=2,"無定義","n/a"))</f>
        <v/>
      </c>
    </row>
    <row r="48">
      <c r="A48" s="12" t="inlineStr">
        <is>
          <t>固定資產週轉率（滾動四季）</t>
        </is>
      </c>
      <c r="B48" s="12" t="inlineStr">
        <is>
          <t>Fixed Asset Turnover TTM</t>
        </is>
      </c>
      <c r="C48" s="15" t="inlineStr">
        <is>
          <t>—</t>
        </is>
      </c>
      <c r="D48" s="15" t="inlineStr">
        <is>
          <t>—</t>
        </is>
      </c>
      <c r="E48" s="15" t="inlineStr">
        <is>
          <t>—</t>
        </is>
      </c>
      <c r="F48" s="15" t="inlineStr">
        <is>
          <t>—</t>
        </is>
      </c>
      <c r="G48" s="22">
        <f>IFERROR('關鍵指標'!G3/(('資產負債表'!G16+'資產負債表'!C16)/2),IF(ERROR.TYPE('關鍵指標'!G3/(('資產負債表'!G16+'資產負債表'!C16)/2))=2,"無定義","n/a"))</f>
        <v/>
      </c>
      <c r="H48" s="22">
        <f>IFERROR('關鍵指標'!H3/(('資產負債表'!H16+'資產負債表'!D16)/2),IF(ERROR.TYPE('關鍵指標'!H3/(('資產負債表'!H16+'資產負債表'!D16)/2))=2,"無定義","n/a"))</f>
        <v/>
      </c>
      <c r="I48" s="22">
        <f>IFERROR('關鍵指標'!I3/(('資產負債表'!I16+'資產負債表'!E16)/2),IF(ERROR.TYPE('關鍵指標'!I3/(('資產負債表'!I16+'資產負債表'!E16)/2))=2,"無定義","n/a"))</f>
        <v/>
      </c>
      <c r="J48" s="22">
        <f>IFERROR('關鍵指標'!J3/(('資產負債表'!J16+'資產負債表'!F16)/2),IF(ERROR.TYPE('關鍵指標'!J3/(('資產負債表'!J16+'資產負債表'!F16)/2))=2,"無定義","n/a"))</f>
        <v/>
      </c>
      <c r="K48" s="22">
        <f>IFERROR('關鍵指標'!K3/(('資產負債表'!K16+'資產負債表'!G16)/2),IF(ERROR.TYPE('關鍵指標'!K3/(('資產負債表'!K16+'資產負債表'!G16)/2))=2,"無定義","n/a"))</f>
        <v/>
      </c>
      <c r="L48" s="22">
        <f>IFERROR('關鍵指標'!L3/(('資產負債表'!L16+'資產負債表'!H16)/2),IF(ERROR.TYPE('關鍵指標'!L3/(('資產負債表'!L16+'資產負債表'!H16)/2))=2,"無定義","n/a"))</f>
        <v/>
      </c>
      <c r="M48" s="22">
        <f>IFERROR('關鍵指標'!M3/(('資產負債表'!M16+'資產負債表'!I16)/2),IF(ERROR.TYPE('關鍵指標'!M3/(('資產負債表'!M16+'資產負債表'!I16)/2))=2,"無定義","n/a"))</f>
        <v/>
      </c>
      <c r="N48" s="22">
        <f>IFERROR('關鍵指標'!N3/(('資產負債表'!N16+'資產負債表'!J16)/2),IF(ERROR.TYPE('關鍵指標'!N3/(('資產負債表'!N16+'資產負債表'!J16)/2))=2,"無定義","n/a"))</f>
        <v/>
      </c>
      <c r="O48" s="22">
        <f>IFERROR('關鍵指標'!O3/(('資產負債表'!O16+'資產負債表'!K16)/2),IF(ERROR.TYPE('關鍵指標'!O3/(('資產負債表'!O16+'資產負債表'!K16)/2))=2,"無定義","n/a"))</f>
        <v/>
      </c>
      <c r="P48" s="22">
        <f>IFERROR('關鍵指標'!P3/(('資產負債表'!P16+'資產負債表'!L16)/2),IF(ERROR.TYPE('關鍵指標'!P3/(('資產負債表'!P16+'資產負債表'!L16)/2))=2,"無定義","n/a"))</f>
        <v/>
      </c>
      <c r="Q48" s="22">
        <f>IFERROR('關鍵指標'!Q3/(('資產負債表'!Q16+'資產負債表'!M16)/2),IF(ERROR.TYPE('關鍵指標'!Q3/(('資產負債表'!Q16+'資產負債表'!M16)/2))=2,"無定義","n/a"))</f>
        <v/>
      </c>
      <c r="R48" s="22">
        <f>IFERROR('關鍵指標'!R3/(('資產負債表'!R16+'資產負債表'!N16)/2),IF(ERROR.TYPE('關鍵指標'!R3/(('資產負債表'!R16+'資產負債表'!N16)/2))=2,"無定義","n/a"))</f>
        <v/>
      </c>
      <c r="S48" s="22">
        <f>IFERROR('關鍵指標'!S3/(('資產負債表'!S16+'資產負債表'!O16)/2),IF(ERROR.TYPE('關鍵指標'!S3/(('資產負債表'!S16+'資產負債表'!O16)/2))=2,"無定義","n/a"))</f>
        <v/>
      </c>
      <c r="T48" s="22">
        <f>IFERROR('關鍵指標'!T3/(('資產負債表'!T16+'資產負債表'!P16)/2),IF(ERROR.TYPE('關鍵指標'!T3/(('資產負債表'!T16+'資產負債表'!P16)/2))=2,"無定義","n/a"))</f>
        <v/>
      </c>
      <c r="U48" s="22">
        <f>IFERROR('關鍵指標'!U3/(('資產負債表'!U16+'資產負債表'!Q16)/2),IF(ERROR.TYPE('關鍵指標'!U3/(('資產負債表'!U16+'資產負債表'!Q16)/2))=2,"無定義","n/a"))</f>
        <v/>
      </c>
      <c r="V48" s="22">
        <f>IFERROR('關鍵指標'!V3/(('資產負債表'!V16+'資產負債表'!R16)/2),IF(ERROR.TYPE('關鍵指標'!V3/(('資產負債表'!V16+'資產負債表'!R16)/2))=2,"無定義","n/a"))</f>
        <v/>
      </c>
      <c r="W48" s="22">
        <f>IFERROR('關鍵指標'!W3/(('資產負債表'!W16+'資產負債表'!S16)/2),IF(ERROR.TYPE('關鍵指標'!W3/(('資產負債表'!W16+'資產負債表'!S16)/2))=2,"無定義","n/a"))</f>
        <v/>
      </c>
      <c r="X48" s="22">
        <f>IFERROR('關鍵指標'!X3/(('資產負債表'!X16+'資產負債表'!T16)/2),IF(ERROR.TYPE('關鍵指標'!X3/(('資產負債表'!X16+'資產負債表'!T16)/2))=2,"無定義","n/a"))</f>
        <v/>
      </c>
    </row>
    <row r="49">
      <c r="A49" s="12" t="inlineStr">
        <is>
          <t>總資產週轉率</t>
        </is>
      </c>
      <c r="B49" s="12" t="inlineStr">
        <is>
          <t>Asset Turnover</t>
        </is>
      </c>
      <c r="C49" s="15" t="inlineStr">
        <is>
          <t>—</t>
        </is>
      </c>
      <c r="D49" s="15" t="inlineStr">
        <is>
          <t>—</t>
        </is>
      </c>
      <c r="E49" s="15" t="inlineStr">
        <is>
          <t>—</t>
        </is>
      </c>
      <c r="F49" s="15" t="inlineStr">
        <is>
          <t>—</t>
        </is>
      </c>
      <c r="G49" s="22">
        <f>IFERROR('關鍵指標'!G3/(('資產負債表'!G20+'資產負債表'!C20)/2),IF(ERROR.TYPE('關鍵指標'!G3/(('資產負債表'!G20+'資產負債表'!C20)/2))=2,"無定義","n/a"))</f>
        <v/>
      </c>
      <c r="H49" s="22">
        <f>IFERROR('關鍵指標'!H3/(('資產負債表'!H20+'資產負債表'!D20)/2),IF(ERROR.TYPE('關鍵指標'!H3/(('資產負債表'!H20+'資產負債表'!D20)/2))=2,"無定義","n/a"))</f>
        <v/>
      </c>
      <c r="I49" s="22">
        <f>IFERROR('關鍵指標'!I3/(('資產負債表'!I20+'資產負債表'!E20)/2),IF(ERROR.TYPE('關鍵指標'!I3/(('資產負債表'!I20+'資產負債表'!E20)/2))=2,"無定義","n/a"))</f>
        <v/>
      </c>
      <c r="J49" s="22">
        <f>IFERROR('關鍵指標'!J3/(('資產負債表'!J20+'資產負債表'!F20)/2),IF(ERROR.TYPE('關鍵指標'!J3/(('資產負債表'!J20+'資產負債表'!F20)/2))=2,"無定義","n/a"))</f>
        <v/>
      </c>
      <c r="K49" s="22">
        <f>IFERROR('關鍵指標'!K3/(('資產負債表'!K20+'資產負債表'!G20)/2),IF(ERROR.TYPE('關鍵指標'!K3/(('資產負債表'!K20+'資產負債表'!G20)/2))=2,"無定義","n/a"))</f>
        <v/>
      </c>
      <c r="L49" s="22">
        <f>IFERROR('關鍵指標'!L3/(('資產負債表'!L20+'資產負債表'!H20)/2),IF(ERROR.TYPE('關鍵指標'!L3/(('資產負債表'!L20+'資產負債表'!H20)/2))=2,"無定義","n/a"))</f>
        <v/>
      </c>
      <c r="M49" s="22">
        <f>IFERROR('關鍵指標'!M3/(('資產負債表'!M20+'資產負債表'!I20)/2),IF(ERROR.TYPE('關鍵指標'!M3/(('資產負債表'!M20+'資產負債表'!I20)/2))=2,"無定義","n/a"))</f>
        <v/>
      </c>
      <c r="N49" s="22">
        <f>IFERROR('關鍵指標'!N3/(('資產負債表'!N20+'資產負債表'!J20)/2),IF(ERROR.TYPE('關鍵指標'!N3/(('資產負債表'!N20+'資產負債表'!J20)/2))=2,"無定義","n/a"))</f>
        <v/>
      </c>
      <c r="O49" s="22">
        <f>IFERROR('關鍵指標'!O3/(('資產負債表'!O20+'資產負債表'!K20)/2),IF(ERROR.TYPE('關鍵指標'!O3/(('資產負債表'!O20+'資產負債表'!K20)/2))=2,"無定義","n/a"))</f>
        <v/>
      </c>
      <c r="P49" s="22">
        <f>IFERROR('關鍵指標'!P3/(('資產負債表'!P20+'資產負債表'!L20)/2),IF(ERROR.TYPE('關鍵指標'!P3/(('資產負債表'!P20+'資產負債表'!L20)/2))=2,"無定義","n/a"))</f>
        <v/>
      </c>
      <c r="Q49" s="22">
        <f>IFERROR('關鍵指標'!Q3/(('資產負債表'!Q20+'資產負債表'!M20)/2),IF(ERROR.TYPE('關鍵指標'!Q3/(('資產負債表'!Q20+'資產負債表'!M20)/2))=2,"無定義","n/a"))</f>
        <v/>
      </c>
      <c r="R49" s="22">
        <f>IFERROR('關鍵指標'!R3/(('資產負債表'!R20+'資產負債表'!N20)/2),IF(ERROR.TYPE('關鍵指標'!R3/(('資產負債表'!R20+'資產負債表'!N20)/2))=2,"無定義","n/a"))</f>
        <v/>
      </c>
      <c r="S49" s="22">
        <f>IFERROR('關鍵指標'!S3/(('資產負債表'!S20+'資產負債表'!O20)/2),IF(ERROR.TYPE('關鍵指標'!S3/(('資產負債表'!S20+'資產負債表'!O20)/2))=2,"無定義","n/a"))</f>
        <v/>
      </c>
      <c r="T49" s="22">
        <f>IFERROR('關鍵指標'!T3/(('資產負債表'!T20+'資產負債表'!P20)/2),IF(ERROR.TYPE('關鍵指標'!T3/(('資產負債表'!T20+'資產負債表'!P20)/2))=2,"無定義","n/a"))</f>
        <v/>
      </c>
      <c r="U49" s="22">
        <f>IFERROR('關鍵指標'!U3/(('資產負債表'!U20+'資產負債表'!Q20)/2),IF(ERROR.TYPE('關鍵指標'!U3/(('資產負債表'!U20+'資產負債表'!Q20)/2))=2,"無定義","n/a"))</f>
        <v/>
      </c>
      <c r="V49" s="22">
        <f>IFERROR('關鍵指標'!V3/(('資產負債表'!V20+'資產負債表'!R20)/2),IF(ERROR.TYPE('關鍵指標'!V3/(('資產負債表'!V20+'資產負債表'!R20)/2))=2,"無定義","n/a"))</f>
        <v/>
      </c>
      <c r="W49" s="22">
        <f>IFERROR('關鍵指標'!W3/(('資產負債表'!W20+'資產負債表'!S20)/2),IF(ERROR.TYPE('關鍵指標'!W3/(('資產負債表'!W20+'資產負債表'!S20)/2))=2,"無定義","n/a"))</f>
        <v/>
      </c>
      <c r="X49" s="22">
        <f>IFERROR('關鍵指標'!X3/(('資產負債表'!X20+'資產負債表'!T20)/2),IF(ERROR.TYPE('關鍵指標'!X3/(('資產負債表'!X20+'資產負債表'!T20)/2))=2,"無定義","n/a"))</f>
        <v/>
      </c>
    </row>
    <row r="50">
      <c r="A50" s="12" t="inlineStr">
        <is>
          <t>總資產週轉率（單季）</t>
        </is>
      </c>
      <c r="B50" s="12" t="inlineStr">
        <is>
          <t>Asset Turnover (Quarterly)</t>
        </is>
      </c>
      <c r="C50" s="22">
        <f>IFERROR('損益表'!C2*4/'資產負債表'!C20,IF(ERROR.TYPE('損益表'!C2*4/'資產負債表'!C20)=2,"無定義","n/a"))</f>
        <v/>
      </c>
      <c r="D50" s="22">
        <f>IFERROR('損益表'!D2*4/(('資產負債表'!D20+'資產負債表'!C20)/2),IF(ERROR.TYPE('損益表'!D2*4/(('資產負債表'!D20+'資產負債表'!C20)/2))=2,"無定義","n/a"))</f>
        <v/>
      </c>
      <c r="E50" s="22">
        <f>IFERROR('損益表'!E2*4/(('資產負債表'!E20+'資產負債表'!D20)/2),IF(ERROR.TYPE('損益表'!E2*4/(('資產負債表'!E20+'資產負債表'!D20)/2))=2,"無定義","n/a"))</f>
        <v/>
      </c>
      <c r="F50" s="22">
        <f>IFERROR('損益表'!F2*4/(('資產負債表'!F20+'資產負債表'!E20)/2),IF(ERROR.TYPE('損益表'!F2*4/(('資產負債表'!F20+'資產負債表'!E20)/2))=2,"無定義","n/a"))</f>
        <v/>
      </c>
      <c r="G50" s="22">
        <f>IFERROR('損益表'!G2*4/(('資產負債表'!G20+'資產負債表'!F20)/2),IF(ERROR.TYPE('損益表'!G2*4/(('資產負債表'!G20+'資產負債表'!F20)/2))=2,"無定義","n/a"))</f>
        <v/>
      </c>
      <c r="H50" s="22">
        <f>IFERROR('損益表'!H2*4/(('資產負債表'!H20+'資產負債表'!G20)/2),IF(ERROR.TYPE('損益表'!H2*4/(('資產負債表'!H20+'資產負債表'!G20)/2))=2,"無定義","n/a"))</f>
        <v/>
      </c>
      <c r="I50" s="22">
        <f>IFERROR('損益表'!I2*4/(('資產負債表'!I20+'資產負債表'!H20)/2),IF(ERROR.TYPE('損益表'!I2*4/(('資產負債表'!I20+'資產負債表'!H20)/2))=2,"無定義","n/a"))</f>
        <v/>
      </c>
      <c r="J50" s="22">
        <f>IFERROR('損益表'!J2*4/(('資產負債表'!J20+'資產負債表'!I20)/2),IF(ERROR.TYPE('損益表'!J2*4/(('資產負債表'!J20+'資產負債表'!I20)/2))=2,"無定義","n/a"))</f>
        <v/>
      </c>
      <c r="K50" s="22">
        <f>IFERROR('損益表'!K2*4/(('資產負債表'!K20+'資產負債表'!J20)/2),IF(ERROR.TYPE('損益表'!K2*4/(('資產負債表'!K20+'資產負債表'!J20)/2))=2,"無定義","n/a"))</f>
        <v/>
      </c>
      <c r="L50" s="22">
        <f>IFERROR('損益表'!L2*4/(('資產負債表'!L20+'資產負債表'!K20)/2),IF(ERROR.TYPE('損益表'!L2*4/(('資產負債表'!L20+'資產負債表'!K20)/2))=2,"無定義","n/a"))</f>
        <v/>
      </c>
      <c r="M50" s="22">
        <f>IFERROR('損益表'!M2*4/(('資產負債表'!M20+'資產負債表'!L20)/2),IF(ERROR.TYPE('損益表'!M2*4/(('資產負債表'!M20+'資產負債表'!L20)/2))=2,"無定義","n/a"))</f>
        <v/>
      </c>
      <c r="N50" s="22">
        <f>IFERROR('損益表'!N2*4/(('資產負債表'!N20+'資產負債表'!M20)/2),IF(ERROR.TYPE('損益表'!N2*4/(('資產負債表'!N20+'資產負債表'!M20)/2))=2,"無定義","n/a"))</f>
        <v/>
      </c>
      <c r="O50" s="22">
        <f>IFERROR('損益表'!O2*4/(('資產負債表'!O20+'資產負債表'!N20)/2),IF(ERROR.TYPE('損益表'!O2*4/(('資產負債表'!O20+'資產負債表'!N20)/2))=2,"無定義","n/a"))</f>
        <v/>
      </c>
      <c r="P50" s="22">
        <f>IFERROR('損益表'!P2*4/(('資產負債表'!P20+'資產負債表'!O20)/2),IF(ERROR.TYPE('損益表'!P2*4/(('資產負債表'!P20+'資產負債表'!O20)/2))=2,"無定義","n/a"))</f>
        <v/>
      </c>
      <c r="Q50" s="22">
        <f>IFERROR('損益表'!Q2*4/(('資產負債表'!Q20+'資產負債表'!P20)/2),IF(ERROR.TYPE('損益表'!Q2*4/(('資產負債表'!Q20+'資產負債表'!P20)/2))=2,"無定義","n/a"))</f>
        <v/>
      </c>
      <c r="R50" s="22">
        <f>IFERROR('損益表'!R2*4/(('資產負債表'!R20+'資產負債表'!Q20)/2),IF(ERROR.TYPE('損益表'!R2*4/(('資產負債表'!R20+'資產負債表'!Q20)/2))=2,"無定義","n/a"))</f>
        <v/>
      </c>
      <c r="S50" s="22">
        <f>IFERROR('損益表'!S2*4/(('資產負債表'!S20+'資產負債表'!R20)/2),IF(ERROR.TYPE('損益表'!S2*4/(('資產負債表'!S20+'資產負債表'!R20)/2))=2,"無定義","n/a"))</f>
        <v/>
      </c>
      <c r="T50" s="22">
        <f>IFERROR('損益表'!T2*4/(('資產負債表'!T20+'資產負債表'!S20)/2),IF(ERROR.TYPE('損益表'!T2*4/(('資產負債表'!T20+'資產負債表'!S20)/2))=2,"無定義","n/a"))</f>
        <v/>
      </c>
      <c r="U50" s="22">
        <f>IFERROR('損益表'!U2*4/(('資產負債表'!U20+'資產負債表'!T20)/2),IF(ERROR.TYPE('損益表'!U2*4/(('資產負債表'!U20+'資產負債表'!T20)/2))=2,"無定義","n/a"))</f>
        <v/>
      </c>
      <c r="V50" s="22">
        <f>IFERROR('損益表'!V2*4/(('資產負債表'!V20+'資產負債表'!U20)/2),IF(ERROR.TYPE('損益表'!V2*4/(('資產負債表'!V20+'資產負債表'!U20)/2))=2,"無定義","n/a"))</f>
        <v/>
      </c>
      <c r="W50" s="22">
        <f>IFERROR('損益表'!W2*4/(('資產負債表'!W20+'資產負債表'!V20)/2),IF(ERROR.TYPE('損益表'!W2*4/(('資產負債表'!W20+'資產負債表'!V20)/2))=2,"無定義","n/a"))</f>
        <v/>
      </c>
      <c r="X50" s="22">
        <f>IFERROR('損益表'!X2*4/(('資產負債表'!X20+'資產負債表'!W20)/2),IF(ERROR.TYPE('損益表'!X2*4/(('資產負債表'!X20+'資產負債表'!W20)/2))=2,"無定義","n/a"))</f>
        <v/>
      </c>
    </row>
    <row r="51">
      <c r="A51" s="12" t="inlineStr">
        <is>
          <t>應收帳款週轉天數</t>
        </is>
      </c>
      <c r="B51" s="12" t="inlineStr">
        <is>
          <t>DSO</t>
        </is>
      </c>
      <c r="C51" s="15" t="inlineStr">
        <is>
          <t>—</t>
        </is>
      </c>
      <c r="D51" s="15" t="inlineStr">
        <is>
          <t>—</t>
        </is>
      </c>
      <c r="E51" s="15" t="inlineStr">
        <is>
          <t>—</t>
        </is>
      </c>
      <c r="F51" s="15" t="inlineStr">
        <is>
          <t>—</t>
        </is>
      </c>
      <c r="G51" s="23">
        <f>IFERROR((('資產負債表'!G5+'資產負債表'!C5)/2)/'關鍵指標'!G3*365,IF(ERROR.TYPE((('資產負債表'!G5+'資產負債表'!C5)/2)/'關鍵指標'!G3*365)=2,"無定義","n/a"))</f>
        <v/>
      </c>
      <c r="H51" s="23">
        <f>IFERROR((('資產負債表'!H5+'資產負債表'!D5)/2)/'關鍵指標'!H3*365,IF(ERROR.TYPE((('資產負債表'!H5+'資產負債表'!D5)/2)/'關鍵指標'!H3*365)=2,"無定義","n/a"))</f>
        <v/>
      </c>
      <c r="I51" s="23">
        <f>IFERROR((('資產負債表'!I5+'資產負債表'!E5)/2)/'關鍵指標'!I3*365,IF(ERROR.TYPE((('資產負債表'!I5+'資產負債表'!E5)/2)/'關鍵指標'!I3*365)=2,"無定義","n/a"))</f>
        <v/>
      </c>
      <c r="J51" s="23">
        <f>IFERROR((('資產負債表'!J5+'資產負債表'!F5)/2)/'關鍵指標'!J3*365,IF(ERROR.TYPE((('資產負債表'!J5+'資產負債表'!F5)/2)/'關鍵指標'!J3*365)=2,"無定義","n/a"))</f>
        <v/>
      </c>
      <c r="K51" s="23">
        <f>IFERROR((('資產負債表'!K5+'資產負債表'!G5)/2)/'關鍵指標'!K3*365,IF(ERROR.TYPE((('資產負債表'!K5+'資產負債表'!G5)/2)/'關鍵指標'!K3*365)=2,"無定義","n/a"))</f>
        <v/>
      </c>
      <c r="L51" s="23">
        <f>IFERROR((('資產負債表'!L5+'資產負債表'!H5)/2)/'關鍵指標'!L3*365,IF(ERROR.TYPE((('資產負債表'!L5+'資產負債表'!H5)/2)/'關鍵指標'!L3*365)=2,"無定義","n/a"))</f>
        <v/>
      </c>
      <c r="M51" s="23">
        <f>IFERROR((('資產負債表'!M5+'資產負債表'!I5)/2)/'關鍵指標'!M3*365,IF(ERROR.TYPE((('資產負債表'!M5+'資產負債表'!I5)/2)/'關鍵指標'!M3*365)=2,"無定義","n/a"))</f>
        <v/>
      </c>
      <c r="N51" s="23">
        <f>IFERROR((('資產負債表'!N5+'資產負債表'!J5)/2)/'關鍵指標'!N3*365,IF(ERROR.TYPE((('資產負債表'!N5+'資產負債表'!J5)/2)/'關鍵指標'!N3*365)=2,"無定義","n/a"))</f>
        <v/>
      </c>
      <c r="O51" s="23">
        <f>IFERROR((('資產負債表'!O5+'資產負債表'!K5)/2)/'關鍵指標'!O3*365,IF(ERROR.TYPE((('資產負債表'!O5+'資產負債表'!K5)/2)/'關鍵指標'!O3*365)=2,"無定義","n/a"))</f>
        <v/>
      </c>
      <c r="P51" s="23">
        <f>IFERROR((('資產負債表'!P5+'資產負債表'!L5)/2)/'關鍵指標'!P3*365,IF(ERROR.TYPE((('資產負債表'!P5+'資產負債表'!L5)/2)/'關鍵指標'!P3*365)=2,"無定義","n/a"))</f>
        <v/>
      </c>
      <c r="Q51" s="23">
        <f>IFERROR((('資產負債表'!Q5+'資產負債表'!M5)/2)/'關鍵指標'!Q3*365,IF(ERROR.TYPE((('資產負債表'!Q5+'資產負債表'!M5)/2)/'關鍵指標'!Q3*365)=2,"無定義","n/a"))</f>
        <v/>
      </c>
      <c r="R51" s="23">
        <f>IFERROR((('資產負債表'!R5+'資產負債表'!N5)/2)/'關鍵指標'!R3*365,IF(ERROR.TYPE((('資產負債表'!R5+'資產負債表'!N5)/2)/'關鍵指標'!R3*365)=2,"無定義","n/a"))</f>
        <v/>
      </c>
      <c r="S51" s="23">
        <f>IFERROR((('資產負債表'!S5+'資產負債表'!O5)/2)/'關鍵指標'!S3*365,IF(ERROR.TYPE((('資產負債表'!S5+'資產負債表'!O5)/2)/'關鍵指標'!S3*365)=2,"無定義","n/a"))</f>
        <v/>
      </c>
      <c r="T51" s="23">
        <f>IFERROR((('資產負債表'!T5+'資產負債表'!P5)/2)/'關鍵指標'!T3*365,IF(ERROR.TYPE((('資產負債表'!T5+'資產負債表'!P5)/2)/'關鍵指標'!T3*365)=2,"無定義","n/a"))</f>
        <v/>
      </c>
      <c r="U51" s="23">
        <f>IFERROR((('資產負債表'!U5+'資產負債表'!Q5)/2)/'關鍵指標'!U3*365,IF(ERROR.TYPE((('資產負債表'!U5+'資產負債表'!Q5)/2)/'關鍵指標'!U3*365)=2,"無定義","n/a"))</f>
        <v/>
      </c>
      <c r="V51" s="23">
        <f>IFERROR((('資產負債表'!V5+'資產負債表'!R5)/2)/'關鍵指標'!V3*365,IF(ERROR.TYPE((('資產負債表'!V5+'資產負債表'!R5)/2)/'關鍵指標'!V3*365)=2,"無定義","n/a"))</f>
        <v/>
      </c>
      <c r="W51" s="23">
        <f>IFERROR((('資產負債表'!W5+'資產負債表'!S5)/2)/'關鍵指標'!W3*365,IF(ERROR.TYPE((('資產負債表'!W5+'資產負債表'!S5)/2)/'關鍵指標'!W3*365)=2,"無定義","n/a"))</f>
        <v/>
      </c>
      <c r="X51" s="23">
        <f>IFERROR((('資產負債表'!X5+'資產負債表'!T5)/2)/'關鍵指標'!X3*365,IF(ERROR.TYPE((('資產負債表'!X5+'資產負債表'!T5)/2)/'關鍵指標'!X3*365)=2,"無定義","n/a"))</f>
        <v/>
      </c>
    </row>
    <row r="52">
      <c r="A52" s="12" t="inlineStr">
        <is>
          <t>應收帳款週轉天數（單季）</t>
        </is>
      </c>
      <c r="B52" s="12" t="inlineStr">
        <is>
          <t>DSO (Quarterly)</t>
        </is>
      </c>
      <c r="C52" s="23">
        <f>IFERROR('資產負債表'!C5/'損益表'!C2*91.25,IF(ERROR.TYPE('資產負債表'!C5/'損益表'!C2*91.25)=2,"無定義","n/a"))</f>
        <v/>
      </c>
      <c r="D52" s="23">
        <f>IFERROR((('資產負債表'!D5+'資產負債表'!C5)/2)/'損益表'!D2*91.25,IF(ERROR.TYPE((('資產負債表'!D5+'資產負債表'!C5)/2)/'損益表'!D2*91.25)=2,"無定義","n/a"))</f>
        <v/>
      </c>
      <c r="E52" s="23">
        <f>IFERROR((('資產負債表'!E5+'資產負債表'!D5)/2)/'損益表'!E2*91.25,IF(ERROR.TYPE((('資產負債表'!E5+'資產負債表'!D5)/2)/'損益表'!E2*91.25)=2,"無定義","n/a"))</f>
        <v/>
      </c>
      <c r="F52" s="23">
        <f>IFERROR((('資產負債表'!F5+'資產負債表'!E5)/2)/'損益表'!F2*91.25,IF(ERROR.TYPE((('資產負債表'!F5+'資產負債表'!E5)/2)/'損益表'!F2*91.25)=2,"無定義","n/a"))</f>
        <v/>
      </c>
      <c r="G52" s="23">
        <f>IFERROR((('資產負債表'!G5+'資產負債表'!F5)/2)/'損益表'!G2*91.25,IF(ERROR.TYPE((('資產負債表'!G5+'資產負債表'!F5)/2)/'損益表'!G2*91.25)=2,"無定義","n/a"))</f>
        <v/>
      </c>
      <c r="H52" s="23">
        <f>IFERROR((('資產負債表'!H5+'資產負債表'!G5)/2)/'損益表'!H2*91.25,IF(ERROR.TYPE((('資產負債表'!H5+'資產負債表'!G5)/2)/'損益表'!H2*91.25)=2,"無定義","n/a"))</f>
        <v/>
      </c>
      <c r="I52" s="23">
        <f>IFERROR((('資產負債表'!I5+'資產負債表'!H5)/2)/'損益表'!I2*91.25,IF(ERROR.TYPE((('資產負債表'!I5+'資產負債表'!H5)/2)/'損益表'!I2*91.25)=2,"無定義","n/a"))</f>
        <v/>
      </c>
      <c r="J52" s="23">
        <f>IFERROR((('資產負債表'!J5+'資產負債表'!I5)/2)/'損益表'!J2*91.25,IF(ERROR.TYPE((('資產負債表'!J5+'資產負債表'!I5)/2)/'損益表'!J2*91.25)=2,"無定義","n/a"))</f>
        <v/>
      </c>
      <c r="K52" s="23">
        <f>IFERROR((('資產負債表'!K5+'資產負債表'!J5)/2)/'損益表'!K2*91.25,IF(ERROR.TYPE((('資產負債表'!K5+'資產負債表'!J5)/2)/'損益表'!K2*91.25)=2,"無定義","n/a"))</f>
        <v/>
      </c>
      <c r="L52" s="23">
        <f>IFERROR((('資產負債表'!L5+'資產負債表'!K5)/2)/'損益表'!L2*91.25,IF(ERROR.TYPE((('資產負債表'!L5+'資產負債表'!K5)/2)/'損益表'!L2*91.25)=2,"無定義","n/a"))</f>
        <v/>
      </c>
      <c r="M52" s="23">
        <f>IFERROR((('資產負債表'!M5+'資產負債表'!L5)/2)/'損益表'!M2*91.25,IF(ERROR.TYPE((('資產負債表'!M5+'資產負債表'!L5)/2)/'損益表'!M2*91.25)=2,"無定義","n/a"))</f>
        <v/>
      </c>
      <c r="N52" s="23">
        <f>IFERROR((('資產負債表'!N5+'資產負債表'!M5)/2)/'損益表'!N2*91.25,IF(ERROR.TYPE((('資產負債表'!N5+'資產負債表'!M5)/2)/'損益表'!N2*91.25)=2,"無定義","n/a"))</f>
        <v/>
      </c>
      <c r="O52" s="23">
        <f>IFERROR((('資產負債表'!O5+'資產負債表'!N5)/2)/'損益表'!O2*91.25,IF(ERROR.TYPE((('資產負債表'!O5+'資產負債表'!N5)/2)/'損益表'!O2*91.25)=2,"無定義","n/a"))</f>
        <v/>
      </c>
      <c r="P52" s="23">
        <f>IFERROR((('資產負債表'!P5+'資產負債表'!O5)/2)/'損益表'!P2*91.25,IF(ERROR.TYPE((('資產負債表'!P5+'資產負債表'!O5)/2)/'損益表'!P2*91.25)=2,"無定義","n/a"))</f>
        <v/>
      </c>
      <c r="Q52" s="23">
        <f>IFERROR((('資產負債表'!Q5+'資產負債表'!P5)/2)/'損益表'!Q2*91.25,IF(ERROR.TYPE((('資產負債表'!Q5+'資產負債表'!P5)/2)/'損益表'!Q2*91.25)=2,"無定義","n/a"))</f>
        <v/>
      </c>
      <c r="R52" s="23">
        <f>IFERROR((('資產負債表'!R5+'資產負債表'!Q5)/2)/'損益表'!R2*91.25,IF(ERROR.TYPE((('資產負債表'!R5+'資產負債表'!Q5)/2)/'損益表'!R2*91.25)=2,"無定義","n/a"))</f>
        <v/>
      </c>
      <c r="S52" s="23">
        <f>IFERROR((('資產負債表'!S5+'資產負債表'!R5)/2)/'損益表'!S2*91.25,IF(ERROR.TYPE((('資產負債表'!S5+'資產負債表'!R5)/2)/'損益表'!S2*91.25)=2,"無定義","n/a"))</f>
        <v/>
      </c>
      <c r="T52" s="23">
        <f>IFERROR((('資產負債表'!T5+'資產負債表'!S5)/2)/'損益表'!T2*91.25,IF(ERROR.TYPE((('資產負債表'!T5+'資產負債表'!S5)/2)/'損益表'!T2*91.25)=2,"無定義","n/a"))</f>
        <v/>
      </c>
      <c r="U52" s="23">
        <f>IFERROR((('資產負債表'!U5+'資產負債表'!T5)/2)/'損益表'!U2*91.25,IF(ERROR.TYPE((('資產負債表'!U5+'資產負債表'!T5)/2)/'損益表'!U2*91.25)=2,"無定義","n/a"))</f>
        <v/>
      </c>
      <c r="V52" s="23">
        <f>IFERROR((('資產負債表'!V5+'資產負債表'!U5)/2)/'損益表'!V2*91.25,IF(ERROR.TYPE((('資產負債表'!V5+'資產負債表'!U5)/2)/'損益表'!V2*91.25)=2,"無定義","n/a"))</f>
        <v/>
      </c>
      <c r="W52" s="23">
        <f>IFERROR((('資產負債表'!W5+'資產負債表'!V5)/2)/'損益表'!W2*91.25,IF(ERROR.TYPE((('資產負債表'!W5+'資產負債表'!V5)/2)/'損益表'!W2*91.25)=2,"無定義","n/a"))</f>
        <v/>
      </c>
      <c r="X52" s="23">
        <f>IFERROR((('資產負債表'!X5+'資產負債表'!W5)/2)/'損益表'!X2*91.25,IF(ERROR.TYPE((('資產負債表'!X5+'資產負債表'!W5)/2)/'損益表'!X2*91.25)=2,"無定義","n/a"))</f>
        <v/>
      </c>
    </row>
    <row r="53">
      <c r="A53" s="12" t="inlineStr">
        <is>
          <t>存貨週轉天數</t>
        </is>
      </c>
      <c r="B53" s="12" t="inlineStr">
        <is>
          <t>DIO</t>
        </is>
      </c>
      <c r="C53" s="15" t="inlineStr">
        <is>
          <t>—</t>
        </is>
      </c>
      <c r="D53" s="15" t="inlineStr">
        <is>
          <t>—</t>
        </is>
      </c>
      <c r="E53" s="15" t="inlineStr">
        <is>
          <t>—</t>
        </is>
      </c>
      <c r="F53" s="15" t="inlineStr">
        <is>
          <t>—</t>
        </is>
      </c>
      <c r="G53" s="23">
        <f>IFERROR((('資產負債表'!G6+'資產負債表'!C6)/2)/'關鍵指標'!G4*365,IF(ERROR.TYPE((('資產負債表'!G6+'資產負債表'!C6)/2)/'關鍵指標'!G4*365)=2,"無定義","n/a"))</f>
        <v/>
      </c>
      <c r="H53" s="23">
        <f>IFERROR((('資產負債表'!H6+'資產負債表'!D6)/2)/'關鍵指標'!H4*365,IF(ERROR.TYPE((('資產負債表'!H6+'資產負債表'!D6)/2)/'關鍵指標'!H4*365)=2,"無定義","n/a"))</f>
        <v/>
      </c>
      <c r="I53" s="23">
        <f>IFERROR((('資產負債表'!I6+'資產負債表'!E6)/2)/'關鍵指標'!I4*365,IF(ERROR.TYPE((('資產負債表'!I6+'資產負債表'!E6)/2)/'關鍵指標'!I4*365)=2,"無定義","n/a"))</f>
        <v/>
      </c>
      <c r="J53" s="23">
        <f>IFERROR((('資產負債表'!J6+'資產負債表'!F6)/2)/'關鍵指標'!J4*365,IF(ERROR.TYPE((('資產負債表'!J6+'資產負債表'!F6)/2)/'關鍵指標'!J4*365)=2,"無定義","n/a"))</f>
        <v/>
      </c>
      <c r="K53" s="23">
        <f>IFERROR((('資產負債表'!K6+'資產負債表'!G6)/2)/'關鍵指標'!K4*365,IF(ERROR.TYPE((('資產負債表'!K6+'資產負債表'!G6)/2)/'關鍵指標'!K4*365)=2,"無定義","n/a"))</f>
        <v/>
      </c>
      <c r="L53" s="23">
        <f>IFERROR((('資產負債表'!L6+'資產負債表'!H6)/2)/'關鍵指標'!L4*365,IF(ERROR.TYPE((('資產負債表'!L6+'資產負債表'!H6)/2)/'關鍵指標'!L4*365)=2,"無定義","n/a"))</f>
        <v/>
      </c>
      <c r="M53" s="23">
        <f>IFERROR((('資產負債表'!M6+'資產負債表'!I6)/2)/'關鍵指標'!M4*365,IF(ERROR.TYPE((('資產負債表'!M6+'資產負債表'!I6)/2)/'關鍵指標'!M4*365)=2,"無定義","n/a"))</f>
        <v/>
      </c>
      <c r="N53" s="23">
        <f>IFERROR((('資產負債表'!N6+'資產負債表'!J6)/2)/'關鍵指標'!N4*365,IF(ERROR.TYPE((('資產負債表'!N6+'資產負債表'!J6)/2)/'關鍵指標'!N4*365)=2,"無定義","n/a"))</f>
        <v/>
      </c>
      <c r="O53" s="23">
        <f>IFERROR((('資產負債表'!O6+'資產負債表'!K6)/2)/'關鍵指標'!O4*365,IF(ERROR.TYPE((('資產負債表'!O6+'資產負債表'!K6)/2)/'關鍵指標'!O4*365)=2,"無定義","n/a"))</f>
        <v/>
      </c>
      <c r="P53" s="23">
        <f>IFERROR((('資產負債表'!P6+'資產負債表'!L6)/2)/'關鍵指標'!P4*365,IF(ERROR.TYPE((('資產負債表'!P6+'資產負債表'!L6)/2)/'關鍵指標'!P4*365)=2,"無定義","n/a"))</f>
        <v/>
      </c>
      <c r="Q53" s="23">
        <f>IFERROR((('資產負債表'!Q6+'資產負債表'!M6)/2)/'關鍵指標'!Q4*365,IF(ERROR.TYPE((('資產負債表'!Q6+'資產負債表'!M6)/2)/'關鍵指標'!Q4*365)=2,"無定義","n/a"))</f>
        <v/>
      </c>
      <c r="R53" s="23">
        <f>IFERROR((('資產負債表'!R6+'資產負債表'!N6)/2)/'關鍵指標'!R4*365,IF(ERROR.TYPE((('資產負債表'!R6+'資產負債表'!N6)/2)/'關鍵指標'!R4*365)=2,"無定義","n/a"))</f>
        <v/>
      </c>
      <c r="S53" s="23">
        <f>IFERROR((('資產負債表'!S6+'資產負債表'!O6)/2)/'關鍵指標'!S4*365,IF(ERROR.TYPE((('資產負債表'!S6+'資產負債表'!O6)/2)/'關鍵指標'!S4*365)=2,"無定義","n/a"))</f>
        <v/>
      </c>
      <c r="T53" s="23">
        <f>IFERROR((('資產負債表'!T6+'資產負債表'!P6)/2)/'關鍵指標'!T4*365,IF(ERROR.TYPE((('資產負債表'!T6+'資產負債表'!P6)/2)/'關鍵指標'!T4*365)=2,"無定義","n/a"))</f>
        <v/>
      </c>
      <c r="U53" s="23">
        <f>IFERROR((('資產負債表'!U6+'資產負債表'!Q6)/2)/'關鍵指標'!U4*365,IF(ERROR.TYPE((('資產負債表'!U6+'資產負債表'!Q6)/2)/'關鍵指標'!U4*365)=2,"無定義","n/a"))</f>
        <v/>
      </c>
      <c r="V53" s="23">
        <f>IFERROR((('資產負債表'!V6+'資產負債表'!R6)/2)/'關鍵指標'!V4*365,IF(ERROR.TYPE((('資產負債表'!V6+'資產負債表'!R6)/2)/'關鍵指標'!V4*365)=2,"無定義","n/a"))</f>
        <v/>
      </c>
      <c r="W53" s="23">
        <f>IFERROR((('資產負債表'!W6+'資產負債表'!S6)/2)/'關鍵指標'!W4*365,IF(ERROR.TYPE((('資產負債表'!W6+'資產負債表'!S6)/2)/'關鍵指標'!W4*365)=2,"無定義","n/a"))</f>
        <v/>
      </c>
      <c r="X53" s="23">
        <f>IFERROR((('資產負債表'!X6+'資產負債表'!T6)/2)/'關鍵指標'!X4*365,IF(ERROR.TYPE((('資產負債表'!X6+'資產負債表'!T6)/2)/'關鍵指標'!X4*365)=2,"無定義","n/a"))</f>
        <v/>
      </c>
    </row>
    <row r="54">
      <c r="A54" s="12" t="inlineStr">
        <is>
          <t>存貨週轉天數（單季）</t>
        </is>
      </c>
      <c r="B54" s="12" t="inlineStr">
        <is>
          <t>DIO (Quarterly)</t>
        </is>
      </c>
      <c r="C54" s="23">
        <f>IFERROR('資產負債表'!C6/'損益表'!C3*91.25,IF(ERROR.TYPE('資產負債表'!C6/'損益表'!C3*91.25)=2,"無定義","n/a"))</f>
        <v/>
      </c>
      <c r="D54" s="23">
        <f>IFERROR((('資產負債表'!D6+'資產負債表'!C6)/2)/'損益表'!D3*91.25,IF(ERROR.TYPE((('資產負債表'!D6+'資產負債表'!C6)/2)/'損益表'!D3*91.25)=2,"無定義","n/a"))</f>
        <v/>
      </c>
      <c r="E54" s="23">
        <f>IFERROR((('資產負債表'!E6+'資產負債表'!D6)/2)/'損益表'!E3*91.25,IF(ERROR.TYPE((('資產負債表'!E6+'資產負債表'!D6)/2)/'損益表'!E3*91.25)=2,"無定義","n/a"))</f>
        <v/>
      </c>
      <c r="F54" s="23">
        <f>IFERROR((('資產負債表'!F6+'資產負債表'!E6)/2)/'損益表'!F3*91.25,IF(ERROR.TYPE((('資產負債表'!F6+'資產負債表'!E6)/2)/'損益表'!F3*91.25)=2,"無定義","n/a"))</f>
        <v/>
      </c>
      <c r="G54" s="23">
        <f>IFERROR((('資產負債表'!G6+'資產負債表'!F6)/2)/'損益表'!G3*91.25,IF(ERROR.TYPE((('資產負債表'!G6+'資產負債表'!F6)/2)/'損益表'!G3*91.25)=2,"無定義","n/a"))</f>
        <v/>
      </c>
      <c r="H54" s="23">
        <f>IFERROR((('資產負債表'!H6+'資產負債表'!G6)/2)/'損益表'!H3*91.25,IF(ERROR.TYPE((('資產負債表'!H6+'資產負債表'!G6)/2)/'損益表'!H3*91.25)=2,"無定義","n/a"))</f>
        <v/>
      </c>
      <c r="I54" s="23">
        <f>IFERROR((('資產負債表'!I6+'資產負債表'!H6)/2)/'損益表'!I3*91.25,IF(ERROR.TYPE((('資產負債表'!I6+'資產負債表'!H6)/2)/'損益表'!I3*91.25)=2,"無定義","n/a"))</f>
        <v/>
      </c>
      <c r="J54" s="23">
        <f>IFERROR((('資產負債表'!J6+'資產負債表'!I6)/2)/'損益表'!J3*91.25,IF(ERROR.TYPE((('資產負債表'!J6+'資產負債表'!I6)/2)/'損益表'!J3*91.25)=2,"無定義","n/a"))</f>
        <v/>
      </c>
      <c r="K54" s="23">
        <f>IFERROR((('資產負債表'!K6+'資產負債表'!J6)/2)/'損益表'!K3*91.25,IF(ERROR.TYPE((('資產負債表'!K6+'資產負債表'!J6)/2)/'損益表'!K3*91.25)=2,"無定義","n/a"))</f>
        <v/>
      </c>
      <c r="L54" s="23">
        <f>IFERROR((('資產負債表'!L6+'資產負債表'!K6)/2)/'損益表'!L3*91.25,IF(ERROR.TYPE((('資產負債表'!L6+'資產負債表'!K6)/2)/'損益表'!L3*91.25)=2,"無定義","n/a"))</f>
        <v/>
      </c>
      <c r="M54" s="23">
        <f>IFERROR((('資產負債表'!M6+'資產負債表'!L6)/2)/'損益表'!M3*91.25,IF(ERROR.TYPE((('資產負債表'!M6+'資產負債表'!L6)/2)/'損益表'!M3*91.25)=2,"無定義","n/a"))</f>
        <v/>
      </c>
      <c r="N54" s="23">
        <f>IFERROR((('資產負債表'!N6+'資產負債表'!M6)/2)/'損益表'!N3*91.25,IF(ERROR.TYPE((('資產負債表'!N6+'資產負債表'!M6)/2)/'損益表'!N3*91.25)=2,"無定義","n/a"))</f>
        <v/>
      </c>
      <c r="O54" s="23">
        <f>IFERROR((('資產負債表'!O6+'資產負債表'!N6)/2)/'損益表'!O3*91.25,IF(ERROR.TYPE((('資產負債表'!O6+'資產負債表'!N6)/2)/'損益表'!O3*91.25)=2,"無定義","n/a"))</f>
        <v/>
      </c>
      <c r="P54" s="23">
        <f>IFERROR((('資產負債表'!P6+'資產負債表'!O6)/2)/'損益表'!P3*91.25,IF(ERROR.TYPE((('資產負債表'!P6+'資產負債表'!O6)/2)/'損益表'!P3*91.25)=2,"無定義","n/a"))</f>
        <v/>
      </c>
      <c r="Q54" s="23">
        <f>IFERROR((('資產負債表'!Q6+'資產負債表'!P6)/2)/'損益表'!Q3*91.25,IF(ERROR.TYPE((('資產負債表'!Q6+'資產負債表'!P6)/2)/'損益表'!Q3*91.25)=2,"無定義","n/a"))</f>
        <v/>
      </c>
      <c r="R54" s="23">
        <f>IFERROR((('資產負債表'!R6+'資產負債表'!Q6)/2)/'損益表'!R3*91.25,IF(ERROR.TYPE((('資產負債表'!R6+'資產負債表'!Q6)/2)/'損益表'!R3*91.25)=2,"無定義","n/a"))</f>
        <v/>
      </c>
      <c r="S54" s="23">
        <f>IFERROR((('資產負債表'!S6+'資產負債表'!R6)/2)/'損益表'!S3*91.25,IF(ERROR.TYPE((('資產負債表'!S6+'資產負債表'!R6)/2)/'損益表'!S3*91.25)=2,"無定義","n/a"))</f>
        <v/>
      </c>
      <c r="T54" s="23">
        <f>IFERROR((('資產負債表'!T6+'資產負債表'!S6)/2)/'損益表'!T3*91.25,IF(ERROR.TYPE((('資產負債表'!T6+'資產負債表'!S6)/2)/'損益表'!T3*91.25)=2,"無定義","n/a"))</f>
        <v/>
      </c>
      <c r="U54" s="23">
        <f>IFERROR((('資產負債表'!U6+'資產負債表'!T6)/2)/'損益表'!U3*91.25,IF(ERROR.TYPE((('資產負債表'!U6+'資產負債表'!T6)/2)/'損益表'!U3*91.25)=2,"無定義","n/a"))</f>
        <v/>
      </c>
      <c r="V54" s="23">
        <f>IFERROR((('資產負債表'!V6+'資產負債表'!U6)/2)/'損益表'!V3*91.25,IF(ERROR.TYPE((('資產負債表'!V6+'資產負債表'!U6)/2)/'損益表'!V3*91.25)=2,"無定義","n/a"))</f>
        <v/>
      </c>
      <c r="W54" s="23">
        <f>IFERROR((('資產負債表'!W6+'資產負債表'!V6)/2)/'損益表'!W3*91.25,IF(ERROR.TYPE((('資產負債表'!W6+'資產負債表'!V6)/2)/'損益表'!W3*91.25)=2,"無定義","n/a"))</f>
        <v/>
      </c>
      <c r="X54" s="23">
        <f>IFERROR((('資產負債表'!X6+'資產負債表'!W6)/2)/'損益表'!X3*91.25,IF(ERROR.TYPE((('資產負債表'!X6+'資產負債表'!W6)/2)/'損益表'!X3*91.25)=2,"無定義","n/a"))</f>
        <v/>
      </c>
    </row>
    <row r="55">
      <c r="A55" s="12" t="inlineStr">
        <is>
          <t>應付帳款週轉天數</t>
        </is>
      </c>
      <c r="B55" s="12" t="inlineStr">
        <is>
          <t>DPO</t>
        </is>
      </c>
      <c r="C55" s="15" t="inlineStr">
        <is>
          <t>—</t>
        </is>
      </c>
      <c r="D55" s="15" t="inlineStr">
        <is>
          <t>—</t>
        </is>
      </c>
      <c r="E55" s="15" t="inlineStr">
        <is>
          <t>—</t>
        </is>
      </c>
      <c r="F55" s="15" t="inlineStr">
        <is>
          <t>—</t>
        </is>
      </c>
      <c r="G55" s="23">
        <f>IFERROR((('資產負債表'!G21+'資產負債表'!C21)/2)/'關鍵指標'!G4*365,IF(ERROR.TYPE((('資產負債表'!G21+'資產負債表'!C21)/2)/'關鍵指標'!G4*365)=2,"無定義","n/a"))</f>
        <v/>
      </c>
      <c r="H55" s="23">
        <f>IFERROR((('資產負債表'!H21+'資產負債表'!D21)/2)/'關鍵指標'!H4*365,IF(ERROR.TYPE((('資產負債表'!H21+'資產負債表'!D21)/2)/'關鍵指標'!H4*365)=2,"無定義","n/a"))</f>
        <v/>
      </c>
      <c r="I55" s="23">
        <f>IFERROR((('資產負債表'!I21+'資產負債表'!E21)/2)/'關鍵指標'!I4*365,IF(ERROR.TYPE((('資產負債表'!I21+'資產負債表'!E21)/2)/'關鍵指標'!I4*365)=2,"無定義","n/a"))</f>
        <v/>
      </c>
      <c r="J55" s="23">
        <f>IFERROR((('資產負債表'!J21+'資產負債表'!F21)/2)/'關鍵指標'!J4*365,IF(ERROR.TYPE((('資產負債表'!J21+'資產負債表'!F21)/2)/'關鍵指標'!J4*365)=2,"無定義","n/a"))</f>
        <v/>
      </c>
      <c r="K55" s="23">
        <f>IFERROR((('資產負債表'!K21+'資產負債表'!G21)/2)/'關鍵指標'!K4*365,IF(ERROR.TYPE((('資產負債表'!K21+'資產負債表'!G21)/2)/'關鍵指標'!K4*365)=2,"無定義","n/a"))</f>
        <v/>
      </c>
      <c r="L55" s="23">
        <f>IFERROR((('資產負債表'!L21+'資產負債表'!H21)/2)/'關鍵指標'!L4*365,IF(ERROR.TYPE((('資產負債表'!L21+'資產負債表'!H21)/2)/'關鍵指標'!L4*365)=2,"無定義","n/a"))</f>
        <v/>
      </c>
      <c r="M55" s="23">
        <f>IFERROR((('資產負債表'!M21+'資產負債表'!I21)/2)/'關鍵指標'!M4*365,IF(ERROR.TYPE((('資產負債表'!M21+'資產負債表'!I21)/2)/'關鍵指標'!M4*365)=2,"無定義","n/a"))</f>
        <v/>
      </c>
      <c r="N55" s="23">
        <f>IFERROR((('資產負債表'!N21+'資產負債表'!J21)/2)/'關鍵指標'!N4*365,IF(ERROR.TYPE((('資產負債表'!N21+'資產負債表'!J21)/2)/'關鍵指標'!N4*365)=2,"無定義","n/a"))</f>
        <v/>
      </c>
      <c r="O55" s="23">
        <f>IFERROR((('資產負債表'!O21+'資產負債表'!K21)/2)/'關鍵指標'!O4*365,IF(ERROR.TYPE((('資產負債表'!O21+'資產負債表'!K21)/2)/'關鍵指標'!O4*365)=2,"無定義","n/a"))</f>
        <v/>
      </c>
      <c r="P55" s="23">
        <f>IFERROR((('資產負債表'!P21+'資產負債表'!L21)/2)/'關鍵指標'!P4*365,IF(ERROR.TYPE((('資產負債表'!P21+'資產負債表'!L21)/2)/'關鍵指標'!P4*365)=2,"無定義","n/a"))</f>
        <v/>
      </c>
      <c r="Q55" s="23">
        <f>IFERROR((('資產負債表'!Q21+'資產負債表'!M21)/2)/'關鍵指標'!Q4*365,IF(ERROR.TYPE((('資產負債表'!Q21+'資產負債表'!M21)/2)/'關鍵指標'!Q4*365)=2,"無定義","n/a"))</f>
        <v/>
      </c>
      <c r="R55" s="23">
        <f>IFERROR((('資產負債表'!R21+'資產負債表'!N21)/2)/'關鍵指標'!R4*365,IF(ERROR.TYPE((('資產負債表'!R21+'資產負債表'!N21)/2)/'關鍵指標'!R4*365)=2,"無定義","n/a"))</f>
        <v/>
      </c>
      <c r="S55" s="23">
        <f>IFERROR((('資產負債表'!S21+'資產負債表'!O21)/2)/'關鍵指標'!S4*365,IF(ERROR.TYPE((('資產負債表'!S21+'資產負債表'!O21)/2)/'關鍵指標'!S4*365)=2,"無定義","n/a"))</f>
        <v/>
      </c>
      <c r="T55" s="23">
        <f>IFERROR((('資產負債表'!T21+'資產負債表'!P21)/2)/'關鍵指標'!T4*365,IF(ERROR.TYPE((('資產負債表'!T21+'資產負債表'!P21)/2)/'關鍵指標'!T4*365)=2,"無定義","n/a"))</f>
        <v/>
      </c>
      <c r="U55" s="23">
        <f>IFERROR((('資產負債表'!U21+'資產負債表'!Q21)/2)/'關鍵指標'!U4*365,IF(ERROR.TYPE((('資產負債表'!U21+'資產負債表'!Q21)/2)/'關鍵指標'!U4*365)=2,"無定義","n/a"))</f>
        <v/>
      </c>
      <c r="V55" s="23">
        <f>IFERROR((('資產負債表'!V21+'資產負債表'!R21)/2)/'關鍵指標'!V4*365,IF(ERROR.TYPE((('資產負債表'!V21+'資產負債表'!R21)/2)/'關鍵指標'!V4*365)=2,"無定義","n/a"))</f>
        <v/>
      </c>
      <c r="W55" s="23">
        <f>IFERROR((('資產負債表'!W21+'資產負債表'!S21)/2)/'關鍵指標'!W4*365,IF(ERROR.TYPE((('資產負債表'!W21+'資產負債表'!S21)/2)/'關鍵指標'!W4*365)=2,"無定義","n/a"))</f>
        <v/>
      </c>
      <c r="X55" s="23">
        <f>IFERROR((('資產負債表'!X21+'資產負債表'!T21)/2)/'關鍵指標'!X4*365,IF(ERROR.TYPE((('資產負債表'!X21+'資產負債表'!T21)/2)/'關鍵指標'!X4*365)=2,"無定義","n/a"))</f>
        <v/>
      </c>
    </row>
    <row r="56">
      <c r="A56" s="12" t="inlineStr">
        <is>
          <t>應付帳款週轉天數（單季）</t>
        </is>
      </c>
      <c r="B56" s="12" t="inlineStr">
        <is>
          <t>DPO (Quarterly)</t>
        </is>
      </c>
      <c r="C56" s="23">
        <f>IFERROR('資產負債表'!C21/'損益表'!C3*91.25,IF(ERROR.TYPE('資產負債表'!C21/'損益表'!C3*91.25)=2,"無定義","n/a"))</f>
        <v/>
      </c>
      <c r="D56" s="23">
        <f>IFERROR((('資產負債表'!D21+'資產負債表'!C21)/2)/'損益表'!D3*91.25,IF(ERROR.TYPE((('資產負債表'!D21+'資產負債表'!C21)/2)/'損益表'!D3*91.25)=2,"無定義","n/a"))</f>
        <v/>
      </c>
      <c r="E56" s="23">
        <f>IFERROR((('資產負債表'!E21+'資產負債表'!D21)/2)/'損益表'!E3*91.25,IF(ERROR.TYPE((('資產負債表'!E21+'資產負債表'!D21)/2)/'損益表'!E3*91.25)=2,"無定義","n/a"))</f>
        <v/>
      </c>
      <c r="F56" s="23">
        <f>IFERROR((('資產負債表'!F21+'資產負債表'!E21)/2)/'損益表'!F3*91.25,IF(ERROR.TYPE((('資產負債表'!F21+'資產負債表'!E21)/2)/'損益表'!F3*91.25)=2,"無定義","n/a"))</f>
        <v/>
      </c>
      <c r="G56" s="23">
        <f>IFERROR((('資產負債表'!G21+'資產負債表'!F21)/2)/'損益表'!G3*91.25,IF(ERROR.TYPE((('資產負債表'!G21+'資產負債表'!F21)/2)/'損益表'!G3*91.25)=2,"無定義","n/a"))</f>
        <v/>
      </c>
      <c r="H56" s="23">
        <f>IFERROR((('資產負債表'!H21+'資產負債表'!G21)/2)/'損益表'!H3*91.25,IF(ERROR.TYPE((('資產負債表'!H21+'資產負債表'!G21)/2)/'損益表'!H3*91.25)=2,"無定義","n/a"))</f>
        <v/>
      </c>
      <c r="I56" s="23">
        <f>IFERROR((('資產負債表'!I21+'資產負債表'!H21)/2)/'損益表'!I3*91.25,IF(ERROR.TYPE((('資產負債表'!I21+'資產負債表'!H21)/2)/'損益表'!I3*91.25)=2,"無定義","n/a"))</f>
        <v/>
      </c>
      <c r="J56" s="23">
        <f>IFERROR((('資產負債表'!J21+'資產負債表'!I21)/2)/'損益表'!J3*91.25,IF(ERROR.TYPE((('資產負債表'!J21+'資產負債表'!I21)/2)/'損益表'!J3*91.25)=2,"無定義","n/a"))</f>
        <v/>
      </c>
      <c r="K56" s="23">
        <f>IFERROR((('資產負債表'!K21+'資產負債表'!J21)/2)/'損益表'!K3*91.25,IF(ERROR.TYPE((('資產負債表'!K21+'資產負債表'!J21)/2)/'損益表'!K3*91.25)=2,"無定義","n/a"))</f>
        <v/>
      </c>
      <c r="L56" s="23">
        <f>IFERROR((('資產負債表'!L21+'資產負債表'!K21)/2)/'損益表'!L3*91.25,IF(ERROR.TYPE((('資產負債表'!L21+'資產負債表'!K21)/2)/'損益表'!L3*91.25)=2,"無定義","n/a"))</f>
        <v/>
      </c>
      <c r="M56" s="23">
        <f>IFERROR((('資產負債表'!M21+'資產負債表'!L21)/2)/'損益表'!M3*91.25,IF(ERROR.TYPE((('資產負債表'!M21+'資產負債表'!L21)/2)/'損益表'!M3*91.25)=2,"無定義","n/a"))</f>
        <v/>
      </c>
      <c r="N56" s="23">
        <f>IFERROR((('資產負債表'!N21+'資產負債表'!M21)/2)/'損益表'!N3*91.25,IF(ERROR.TYPE((('資產負債表'!N21+'資產負債表'!M21)/2)/'損益表'!N3*91.25)=2,"無定義","n/a"))</f>
        <v/>
      </c>
      <c r="O56" s="23">
        <f>IFERROR((('資產負債表'!O21+'資產負債表'!N21)/2)/'損益表'!O3*91.25,IF(ERROR.TYPE((('資產負債表'!O21+'資產負債表'!N21)/2)/'損益表'!O3*91.25)=2,"無定義","n/a"))</f>
        <v/>
      </c>
      <c r="P56" s="23">
        <f>IFERROR((('資產負債表'!P21+'資產負債表'!O21)/2)/'損益表'!P3*91.25,IF(ERROR.TYPE((('資產負債表'!P21+'資產負債表'!O21)/2)/'損益表'!P3*91.25)=2,"無定義","n/a"))</f>
        <v/>
      </c>
      <c r="Q56" s="23">
        <f>IFERROR((('資產負債表'!Q21+'資產負債表'!P21)/2)/'損益表'!Q3*91.25,IF(ERROR.TYPE((('資產負債表'!Q21+'資產負債表'!P21)/2)/'損益表'!Q3*91.25)=2,"無定義","n/a"))</f>
        <v/>
      </c>
      <c r="R56" s="23">
        <f>IFERROR((('資產負債表'!R21+'資產負債表'!Q21)/2)/'損益表'!R3*91.25,IF(ERROR.TYPE((('資產負債表'!R21+'資產負債表'!Q21)/2)/'損益表'!R3*91.25)=2,"無定義","n/a"))</f>
        <v/>
      </c>
      <c r="S56" s="23">
        <f>IFERROR((('資產負債表'!S21+'資產負債表'!R21)/2)/'損益表'!S3*91.25,IF(ERROR.TYPE((('資產負債表'!S21+'資產負債表'!R21)/2)/'損益表'!S3*91.25)=2,"無定義","n/a"))</f>
        <v/>
      </c>
      <c r="T56" s="23">
        <f>IFERROR((('資產負債表'!T21+'資產負債表'!S21)/2)/'損益表'!T3*91.25,IF(ERROR.TYPE((('資產負債表'!T21+'資產負債表'!S21)/2)/'損益表'!T3*91.25)=2,"無定義","n/a"))</f>
        <v/>
      </c>
      <c r="U56" s="23">
        <f>IFERROR((('資產負債表'!U21+'資產負債表'!T21)/2)/'損益表'!U3*91.25,IF(ERROR.TYPE((('資產負債表'!U21+'資產負債表'!T21)/2)/'損益表'!U3*91.25)=2,"無定義","n/a"))</f>
        <v/>
      </c>
      <c r="V56" s="23">
        <f>IFERROR((('資產負債表'!V21+'資產負債表'!U21)/2)/'損益表'!V3*91.25,IF(ERROR.TYPE((('資產負債表'!V21+'資產負債表'!U21)/2)/'損益表'!V3*91.25)=2,"無定義","n/a"))</f>
        <v/>
      </c>
      <c r="W56" s="23">
        <f>IFERROR((('資產負債表'!W21+'資產負債表'!V21)/2)/'損益表'!W3*91.25,IF(ERROR.TYPE((('資產負債表'!W21+'資產負債表'!V21)/2)/'損益表'!W3*91.25)=2,"無定義","n/a"))</f>
        <v/>
      </c>
      <c r="X56" s="23">
        <f>IFERROR((('資產負債表'!X21+'資產負債表'!W21)/2)/'損益表'!X3*91.25,IF(ERROR.TYPE((('資產負債表'!X21+'資產負債表'!W21)/2)/'損益表'!X3*91.25)=2,"無定義","n/a"))</f>
        <v/>
      </c>
    </row>
    <row r="57">
      <c r="A57" s="12" t="inlineStr">
        <is>
          <t>現金轉換循環</t>
        </is>
      </c>
      <c r="B57" s="12" t="inlineStr">
        <is>
          <t>Cash Conversion Cycle</t>
        </is>
      </c>
      <c r="C57" s="23">
        <f>IFERROR('關鍵指標'!C51+'關鍵指標'!C53-'關鍵指標'!C55,IF(ERROR.TYPE('關鍵指標'!C51+'關鍵指標'!C53-'關鍵指標'!C55)=2,"無定義","n/a"))</f>
        <v/>
      </c>
      <c r="D57" s="23">
        <f>IFERROR('關鍵指標'!D51+'關鍵指標'!D53-'關鍵指標'!D55,IF(ERROR.TYPE('關鍵指標'!D51+'關鍵指標'!D53-'關鍵指標'!D55)=2,"無定義","n/a"))</f>
        <v/>
      </c>
      <c r="E57" s="23">
        <f>IFERROR('關鍵指標'!E51+'關鍵指標'!E53-'關鍵指標'!E55,IF(ERROR.TYPE('關鍵指標'!E51+'關鍵指標'!E53-'關鍵指標'!E55)=2,"無定義","n/a"))</f>
        <v/>
      </c>
      <c r="F57" s="23">
        <f>IFERROR('關鍵指標'!F51+'關鍵指標'!F53-'關鍵指標'!F55,IF(ERROR.TYPE('關鍵指標'!F51+'關鍵指標'!F53-'關鍵指標'!F55)=2,"無定義","n/a"))</f>
        <v/>
      </c>
      <c r="G57" s="23">
        <f>IFERROR('關鍵指標'!G51+'關鍵指標'!G53-'關鍵指標'!G55,IF(ERROR.TYPE('關鍵指標'!G51+'關鍵指標'!G53-'關鍵指標'!G55)=2,"無定義","n/a"))</f>
        <v/>
      </c>
      <c r="H57" s="23">
        <f>IFERROR('關鍵指標'!H51+'關鍵指標'!H53-'關鍵指標'!H55,IF(ERROR.TYPE('關鍵指標'!H51+'關鍵指標'!H53-'關鍵指標'!H55)=2,"無定義","n/a"))</f>
        <v/>
      </c>
      <c r="I57" s="23">
        <f>IFERROR('關鍵指標'!I51+'關鍵指標'!I53-'關鍵指標'!I55,IF(ERROR.TYPE('關鍵指標'!I51+'關鍵指標'!I53-'關鍵指標'!I55)=2,"無定義","n/a"))</f>
        <v/>
      </c>
      <c r="J57" s="23">
        <f>IFERROR('關鍵指標'!J51+'關鍵指標'!J53-'關鍵指標'!J55,IF(ERROR.TYPE('關鍵指標'!J51+'關鍵指標'!J53-'關鍵指標'!J55)=2,"無定義","n/a"))</f>
        <v/>
      </c>
      <c r="K57" s="23">
        <f>IFERROR('關鍵指標'!K51+'關鍵指標'!K53-'關鍵指標'!K55,IF(ERROR.TYPE('關鍵指標'!K51+'關鍵指標'!K53-'關鍵指標'!K55)=2,"無定義","n/a"))</f>
        <v/>
      </c>
      <c r="L57" s="23">
        <f>IFERROR('關鍵指標'!L51+'關鍵指標'!L53-'關鍵指標'!L55,IF(ERROR.TYPE('關鍵指標'!L51+'關鍵指標'!L53-'關鍵指標'!L55)=2,"無定義","n/a"))</f>
        <v/>
      </c>
      <c r="M57" s="23">
        <f>IFERROR('關鍵指標'!M51+'關鍵指標'!M53-'關鍵指標'!M55,IF(ERROR.TYPE('關鍵指標'!M51+'關鍵指標'!M53-'關鍵指標'!M55)=2,"無定義","n/a"))</f>
        <v/>
      </c>
      <c r="N57" s="23">
        <f>IFERROR('關鍵指標'!N51+'關鍵指標'!N53-'關鍵指標'!N55,IF(ERROR.TYPE('關鍵指標'!N51+'關鍵指標'!N53-'關鍵指標'!N55)=2,"無定義","n/a"))</f>
        <v/>
      </c>
      <c r="O57" s="23">
        <f>IFERROR('關鍵指標'!O51+'關鍵指標'!O53-'關鍵指標'!O55,IF(ERROR.TYPE('關鍵指標'!O51+'關鍵指標'!O53-'關鍵指標'!O55)=2,"無定義","n/a"))</f>
        <v/>
      </c>
      <c r="P57" s="23">
        <f>IFERROR('關鍵指標'!P51+'關鍵指標'!P53-'關鍵指標'!P55,IF(ERROR.TYPE('關鍵指標'!P51+'關鍵指標'!P53-'關鍵指標'!P55)=2,"無定義","n/a"))</f>
        <v/>
      </c>
      <c r="Q57" s="23">
        <f>IFERROR('關鍵指標'!Q51+'關鍵指標'!Q53-'關鍵指標'!Q55,IF(ERROR.TYPE('關鍵指標'!Q51+'關鍵指標'!Q53-'關鍵指標'!Q55)=2,"無定義","n/a"))</f>
        <v/>
      </c>
      <c r="R57" s="23">
        <f>IFERROR('關鍵指標'!R51+'關鍵指標'!R53-'關鍵指標'!R55,IF(ERROR.TYPE('關鍵指標'!R51+'關鍵指標'!R53-'關鍵指標'!R55)=2,"無定義","n/a"))</f>
        <v/>
      </c>
      <c r="S57" s="23">
        <f>IFERROR('關鍵指標'!S51+'關鍵指標'!S53-'關鍵指標'!S55,IF(ERROR.TYPE('關鍵指標'!S51+'關鍵指標'!S53-'關鍵指標'!S55)=2,"無定義","n/a"))</f>
        <v/>
      </c>
      <c r="T57" s="23">
        <f>IFERROR('關鍵指標'!T51+'關鍵指標'!T53-'關鍵指標'!T55,IF(ERROR.TYPE('關鍵指標'!T51+'關鍵指標'!T53-'關鍵指標'!T55)=2,"無定義","n/a"))</f>
        <v/>
      </c>
      <c r="U57" s="23">
        <f>IFERROR('關鍵指標'!U51+'關鍵指標'!U53-'關鍵指標'!U55,IF(ERROR.TYPE('關鍵指標'!U51+'關鍵指標'!U53-'關鍵指標'!U55)=2,"無定義","n/a"))</f>
        <v/>
      </c>
      <c r="V57" s="23">
        <f>IFERROR('關鍵指標'!V51+'關鍵指標'!V53-'關鍵指標'!V55,IF(ERROR.TYPE('關鍵指標'!V51+'關鍵指標'!V53-'關鍵指標'!V55)=2,"無定義","n/a"))</f>
        <v/>
      </c>
      <c r="W57" s="23">
        <f>IFERROR('關鍵指標'!W51+'關鍵指標'!W53-'關鍵指標'!W55,IF(ERROR.TYPE('關鍵指標'!W51+'關鍵指標'!W53-'關鍵指標'!W55)=2,"無定義","n/a"))</f>
        <v/>
      </c>
      <c r="X57" s="23">
        <f>IFERROR('關鍵指標'!X51+'關鍵指標'!X53-'關鍵指標'!X55,IF(ERROR.TYPE('關鍵指標'!X51+'關鍵指標'!X53-'關鍵指標'!X55)=2,"無定義","n/a"))</f>
        <v/>
      </c>
    </row>
    <row r="58">
      <c r="A58" s="12" t="inlineStr">
        <is>
          <t>現金轉換循環（單季）</t>
        </is>
      </c>
      <c r="B58" s="12" t="inlineStr">
        <is>
          <t>Cash Conversion Cycle (Quarterly)</t>
        </is>
      </c>
      <c r="C58" s="23">
        <f>IFERROR(IF(OR(ISTEXT('關鍵指標'!C52),ISTEXT('關鍵指標'!C56)),"n/a",'關鍵指標'!C52+N('關鍵指標'!C54)-'關鍵指標'!C56),"n/a")</f>
        <v/>
      </c>
      <c r="D58" s="23">
        <f>IFERROR(IF(OR(ISTEXT('關鍵指標'!D52),ISTEXT('關鍵指標'!D56)),"n/a",'關鍵指標'!D52+N('關鍵指標'!D54)-'關鍵指標'!D56),"n/a")</f>
        <v/>
      </c>
      <c r="E58" s="23">
        <f>IFERROR(IF(OR(ISTEXT('關鍵指標'!E52),ISTEXT('關鍵指標'!E56)),"n/a",'關鍵指標'!E52+N('關鍵指標'!E54)-'關鍵指標'!E56),"n/a")</f>
        <v/>
      </c>
      <c r="F58" s="23">
        <f>IFERROR(IF(OR(ISTEXT('關鍵指標'!F52),ISTEXT('關鍵指標'!F56)),"n/a",'關鍵指標'!F52+N('關鍵指標'!F54)-'關鍵指標'!F56),"n/a")</f>
        <v/>
      </c>
      <c r="G58" s="23">
        <f>IFERROR(IF(OR(ISTEXT('關鍵指標'!G52),ISTEXT('關鍵指標'!G56)),"n/a",'關鍵指標'!G52+N('關鍵指標'!G54)-'關鍵指標'!G56),"n/a")</f>
        <v/>
      </c>
      <c r="H58" s="23">
        <f>IFERROR(IF(OR(ISTEXT('關鍵指標'!H52),ISTEXT('關鍵指標'!H56)),"n/a",'關鍵指標'!H52+N('關鍵指標'!H54)-'關鍵指標'!H56),"n/a")</f>
        <v/>
      </c>
      <c r="I58" s="23">
        <f>IFERROR(IF(OR(ISTEXT('關鍵指標'!I52),ISTEXT('關鍵指標'!I56)),"n/a",'關鍵指標'!I52+N('關鍵指標'!I54)-'關鍵指標'!I56),"n/a")</f>
        <v/>
      </c>
      <c r="J58" s="23">
        <f>IFERROR(IF(OR(ISTEXT('關鍵指標'!J52),ISTEXT('關鍵指標'!J56)),"n/a",'關鍵指標'!J52+N('關鍵指標'!J54)-'關鍵指標'!J56),"n/a")</f>
        <v/>
      </c>
      <c r="K58" s="23">
        <f>IFERROR(IF(OR(ISTEXT('關鍵指標'!K52),ISTEXT('關鍵指標'!K56)),"n/a",'關鍵指標'!K52+N('關鍵指標'!K54)-'關鍵指標'!K56),"n/a")</f>
        <v/>
      </c>
      <c r="L58" s="23">
        <f>IFERROR(IF(OR(ISTEXT('關鍵指標'!L52),ISTEXT('關鍵指標'!L56)),"n/a",'關鍵指標'!L52+N('關鍵指標'!L54)-'關鍵指標'!L56),"n/a")</f>
        <v/>
      </c>
      <c r="M58" s="23">
        <f>IFERROR(IF(OR(ISTEXT('關鍵指標'!M52),ISTEXT('關鍵指標'!M56)),"n/a",'關鍵指標'!M52+N('關鍵指標'!M54)-'關鍵指標'!M56),"n/a")</f>
        <v/>
      </c>
      <c r="N58" s="23">
        <f>IFERROR(IF(OR(ISTEXT('關鍵指標'!N52),ISTEXT('關鍵指標'!N56)),"n/a",'關鍵指標'!N52+N('關鍵指標'!N54)-'關鍵指標'!N56),"n/a")</f>
        <v/>
      </c>
      <c r="O58" s="23">
        <f>IFERROR(IF(OR(ISTEXT('關鍵指標'!O52),ISTEXT('關鍵指標'!O56)),"n/a",'關鍵指標'!O52+N('關鍵指標'!O54)-'關鍵指標'!O56),"n/a")</f>
        <v/>
      </c>
      <c r="P58" s="23">
        <f>IFERROR(IF(OR(ISTEXT('關鍵指標'!P52),ISTEXT('關鍵指標'!P56)),"n/a",'關鍵指標'!P52+N('關鍵指標'!P54)-'關鍵指標'!P56),"n/a")</f>
        <v/>
      </c>
      <c r="Q58" s="23">
        <f>IFERROR(IF(OR(ISTEXT('關鍵指標'!Q52),ISTEXT('關鍵指標'!Q56)),"n/a",'關鍵指標'!Q52+N('關鍵指標'!Q54)-'關鍵指標'!Q56),"n/a")</f>
        <v/>
      </c>
      <c r="R58" s="23">
        <f>IFERROR(IF(OR(ISTEXT('關鍵指標'!R52),ISTEXT('關鍵指標'!R56)),"n/a",'關鍵指標'!R52+N('關鍵指標'!R54)-'關鍵指標'!R56),"n/a")</f>
        <v/>
      </c>
      <c r="S58" s="23">
        <f>IFERROR(IF(OR(ISTEXT('關鍵指標'!S52),ISTEXT('關鍵指標'!S56)),"n/a",'關鍵指標'!S52+N('關鍵指標'!S54)-'關鍵指標'!S56),"n/a")</f>
        <v/>
      </c>
      <c r="T58" s="23">
        <f>IFERROR(IF(OR(ISTEXT('關鍵指標'!T52),ISTEXT('關鍵指標'!T56)),"n/a",'關鍵指標'!T52+N('關鍵指標'!T54)-'關鍵指標'!T56),"n/a")</f>
        <v/>
      </c>
      <c r="U58" s="23">
        <f>IFERROR(IF(OR(ISTEXT('關鍵指標'!U52),ISTEXT('關鍵指標'!U56)),"n/a",'關鍵指標'!U52+N('關鍵指標'!U54)-'關鍵指標'!U56),"n/a")</f>
        <v/>
      </c>
      <c r="V58" s="23">
        <f>IFERROR(IF(OR(ISTEXT('關鍵指標'!V52),ISTEXT('關鍵指標'!V56)),"n/a",'關鍵指標'!V52+N('關鍵指標'!V54)-'關鍵指標'!V56),"n/a")</f>
        <v/>
      </c>
      <c r="W58" s="23">
        <f>IFERROR(IF(OR(ISTEXT('關鍵指標'!W52),ISTEXT('關鍵指標'!W56)),"n/a",'關鍵指標'!W52+N('關鍵指標'!W54)-'關鍵指標'!W56),"n/a")</f>
        <v/>
      </c>
      <c r="X58" s="23">
        <f>IFERROR(IF(OR(ISTEXT('關鍵指標'!X52),ISTEXT('關鍵指標'!X56)),"n/a",'關鍵指標'!X52+N('關鍵指標'!X54)-'關鍵指標'!X56),"n/a")</f>
        <v/>
      </c>
    </row>
    <row r="59">
      <c r="A59" s="19" t="inlineStr">
        <is>
          <t>▍財務結構</t>
        </is>
      </c>
      <c r="B59" s="20" t="n"/>
      <c r="C59" s="20" t="n"/>
      <c r="D59" s="20" t="n"/>
      <c r="E59" s="20" t="n"/>
      <c r="F59" s="20" t="n"/>
      <c r="G59" s="20" t="n"/>
      <c r="H59" s="20" t="n"/>
      <c r="I59" s="20" t="n"/>
      <c r="J59" s="20" t="n"/>
      <c r="K59" s="20" t="n"/>
      <c r="L59" s="20" t="n"/>
      <c r="M59" s="20" t="n"/>
      <c r="N59" s="20" t="n"/>
      <c r="O59" s="20" t="n"/>
      <c r="P59" s="20" t="n"/>
      <c r="Q59" s="20" t="n"/>
      <c r="R59" s="20" t="n"/>
      <c r="S59" s="20" t="n"/>
      <c r="T59" s="20" t="n"/>
      <c r="U59" s="20" t="n"/>
      <c r="V59" s="20" t="n"/>
      <c r="W59" s="20" t="n"/>
      <c r="X59" s="20" t="n"/>
    </row>
    <row r="60">
      <c r="A60" s="12" t="inlineStr">
        <is>
          <t>流動比率</t>
        </is>
      </c>
      <c r="B60" s="12" t="inlineStr">
        <is>
          <t>Current Ratio</t>
        </is>
      </c>
      <c r="C60" s="22">
        <f>IFERROR('資產負債表'!C15/'資產負債表'!C25,IF(ERROR.TYPE('資產負債表'!C15/'資產負債表'!C25)=2,"無定義","n/a"))</f>
        <v/>
      </c>
      <c r="D60" s="22">
        <f>IFERROR('資產負債表'!D15/'資產負債表'!D25,IF(ERROR.TYPE('資產負債表'!D15/'資產負債表'!D25)=2,"無定義","n/a"))</f>
        <v/>
      </c>
      <c r="E60" s="22">
        <f>IFERROR('資產負債表'!E15/'資產負債表'!E25,IF(ERROR.TYPE('資產負債表'!E15/'資產負債表'!E25)=2,"無定義","n/a"))</f>
        <v/>
      </c>
      <c r="F60" s="22">
        <f>IFERROR('資產負債表'!F15/'資產負債表'!F25,IF(ERROR.TYPE('資產負債表'!F15/'資產負債表'!F25)=2,"無定義","n/a"))</f>
        <v/>
      </c>
      <c r="G60" s="22">
        <f>IFERROR('資產負債表'!G15/'資產負債表'!G25,IF(ERROR.TYPE('資產負債表'!G15/'資產負債表'!G25)=2,"無定義","n/a"))</f>
        <v/>
      </c>
      <c r="H60" s="22">
        <f>IFERROR('資產負債表'!H15/'資產負債表'!H25,IF(ERROR.TYPE('資產負債表'!H15/'資產負債表'!H25)=2,"無定義","n/a"))</f>
        <v/>
      </c>
      <c r="I60" s="22">
        <f>IFERROR('資產負債表'!I15/'資產負債表'!I25,IF(ERROR.TYPE('資產負債表'!I15/'資產負債表'!I25)=2,"無定義","n/a"))</f>
        <v/>
      </c>
      <c r="J60" s="22">
        <f>IFERROR('資產負債表'!J15/'資產負債表'!J25,IF(ERROR.TYPE('資產負債表'!J15/'資產負債表'!J25)=2,"無定義","n/a"))</f>
        <v/>
      </c>
      <c r="K60" s="22">
        <f>IFERROR('資產負債表'!K15/'資產負債表'!K25,IF(ERROR.TYPE('資產負債表'!K15/'資產負債表'!K25)=2,"無定義","n/a"))</f>
        <v/>
      </c>
      <c r="L60" s="22">
        <f>IFERROR('資產負債表'!L15/'資產負債表'!L25,IF(ERROR.TYPE('資產負債表'!L15/'資產負債表'!L25)=2,"無定義","n/a"))</f>
        <v/>
      </c>
      <c r="M60" s="22">
        <f>IFERROR('資產負債表'!M15/'資產負債表'!M25,IF(ERROR.TYPE('資產負債表'!M15/'資產負債表'!M25)=2,"無定義","n/a"))</f>
        <v/>
      </c>
      <c r="N60" s="22">
        <f>IFERROR('資產負債表'!N15/'資產負債表'!N25,IF(ERROR.TYPE('資產負債表'!N15/'資產負債表'!N25)=2,"無定義","n/a"))</f>
        <v/>
      </c>
      <c r="O60" s="22">
        <f>IFERROR('資產負債表'!O15/'資產負債表'!O25,IF(ERROR.TYPE('資產負債表'!O15/'資產負債表'!O25)=2,"無定義","n/a"))</f>
        <v/>
      </c>
      <c r="P60" s="22">
        <f>IFERROR('資產負債表'!P15/'資產負債表'!P25,IF(ERROR.TYPE('資產負債表'!P15/'資產負債表'!P25)=2,"無定義","n/a"))</f>
        <v/>
      </c>
      <c r="Q60" s="22">
        <f>IFERROR('資產負債表'!Q15/'資產負債表'!Q25,IF(ERROR.TYPE('資產負債表'!Q15/'資產負債表'!Q25)=2,"無定義","n/a"))</f>
        <v/>
      </c>
      <c r="R60" s="22">
        <f>IFERROR('資產負債表'!R15/'資產負債表'!R25,IF(ERROR.TYPE('資產負債表'!R15/'資產負債表'!R25)=2,"無定義","n/a"))</f>
        <v/>
      </c>
      <c r="S60" s="22">
        <f>IFERROR('資產負債表'!S15/'資產負債表'!S25,IF(ERROR.TYPE('資產負債表'!S15/'資產負債表'!S25)=2,"無定義","n/a"))</f>
        <v/>
      </c>
      <c r="T60" s="22">
        <f>IFERROR('資產負債表'!T15/'資產負債表'!T25,IF(ERROR.TYPE('資產負債表'!T15/'資產負債表'!T25)=2,"無定義","n/a"))</f>
        <v/>
      </c>
      <c r="U60" s="22">
        <f>IFERROR('資產負債表'!U15/'資產負債表'!U25,IF(ERROR.TYPE('資產負債表'!U15/'資產負債表'!U25)=2,"無定義","n/a"))</f>
        <v/>
      </c>
      <c r="V60" s="22">
        <f>IFERROR('資產負債表'!V15/'資產負債表'!V25,IF(ERROR.TYPE('資產負債表'!V15/'資產負債表'!V25)=2,"無定義","n/a"))</f>
        <v/>
      </c>
      <c r="W60" s="22">
        <f>IFERROR('資產負債表'!W15/'資產負債表'!W25,IF(ERROR.TYPE('資產負債表'!W15/'資產負債表'!W25)=2,"無定義","n/a"))</f>
        <v/>
      </c>
      <c r="X60" s="22">
        <f>IFERROR('資產負債表'!X15/'資產負債表'!X25,IF(ERROR.TYPE('資產負債表'!X15/'資產負債表'!X25)=2,"無定義","n/a"))</f>
        <v/>
      </c>
    </row>
    <row r="61">
      <c r="A61" s="12" t="inlineStr">
        <is>
          <t>速動比率</t>
        </is>
      </c>
      <c r="B61" s="12" t="inlineStr">
        <is>
          <t>Quick Ratio</t>
        </is>
      </c>
      <c r="C61" s="22">
        <f>IFERROR('資產負債表'!C24/'資產負債表'!C25,IF(ERROR.TYPE('資產負債表'!C24/'資產負債表'!C25)=2,"無定義","n/a"))</f>
        <v/>
      </c>
      <c r="D61" s="22">
        <f>IFERROR('資產負債表'!D24/'資產負債表'!D25,IF(ERROR.TYPE('資產負債表'!D24/'資產負債表'!D25)=2,"無定義","n/a"))</f>
        <v/>
      </c>
      <c r="E61" s="22">
        <f>IFERROR('資產負債表'!E24/'資產負債表'!E25,IF(ERROR.TYPE('資產負債表'!E24/'資產負債表'!E25)=2,"無定義","n/a"))</f>
        <v/>
      </c>
      <c r="F61" s="22">
        <f>IFERROR('資產負債表'!F24/'資產負債表'!F25,IF(ERROR.TYPE('資產負債表'!F24/'資產負債表'!F25)=2,"無定義","n/a"))</f>
        <v/>
      </c>
      <c r="G61" s="22">
        <f>IFERROR('資產負債表'!G24/'資產負債表'!G25,IF(ERROR.TYPE('資產負債表'!G24/'資產負債表'!G25)=2,"無定義","n/a"))</f>
        <v/>
      </c>
      <c r="H61" s="22">
        <f>IFERROR('資產負債表'!H24/'資產負債表'!H25,IF(ERROR.TYPE('資產負債表'!H24/'資產負債表'!H25)=2,"無定義","n/a"))</f>
        <v/>
      </c>
      <c r="I61" s="22">
        <f>IFERROR('資產負債表'!I24/'資產負債表'!I25,IF(ERROR.TYPE('資產負債表'!I24/'資產負債表'!I25)=2,"無定義","n/a"))</f>
        <v/>
      </c>
      <c r="J61" s="22">
        <f>IFERROR('資產負債表'!J24/'資產負債表'!J25,IF(ERROR.TYPE('資產負債表'!J24/'資產負債表'!J25)=2,"無定義","n/a"))</f>
        <v/>
      </c>
      <c r="K61" s="22">
        <f>IFERROR('資產負債表'!K24/'資產負債表'!K25,IF(ERROR.TYPE('資產負債表'!K24/'資產負債表'!K25)=2,"無定義","n/a"))</f>
        <v/>
      </c>
      <c r="L61" s="22">
        <f>IFERROR('資產負債表'!L24/'資產負債表'!L25,IF(ERROR.TYPE('資產負債表'!L24/'資產負債表'!L25)=2,"無定義","n/a"))</f>
        <v/>
      </c>
      <c r="M61" s="22">
        <f>IFERROR('資產負債表'!M24/'資產負債表'!M25,IF(ERROR.TYPE('資產負債表'!M24/'資產負債表'!M25)=2,"無定義","n/a"))</f>
        <v/>
      </c>
      <c r="N61" s="22">
        <f>IFERROR('資產負債表'!N24/'資產負債表'!N25,IF(ERROR.TYPE('資產負債表'!N24/'資產負債表'!N25)=2,"無定義","n/a"))</f>
        <v/>
      </c>
      <c r="O61" s="22">
        <f>IFERROR('資產負債表'!O24/'資產負債表'!O25,IF(ERROR.TYPE('資產負債表'!O24/'資產負債表'!O25)=2,"無定義","n/a"))</f>
        <v/>
      </c>
      <c r="P61" s="22">
        <f>IFERROR('資產負債表'!P24/'資產負債表'!P25,IF(ERROR.TYPE('資產負債表'!P24/'資產負債表'!P25)=2,"無定義","n/a"))</f>
        <v/>
      </c>
      <c r="Q61" s="22">
        <f>IFERROR('資產負債表'!Q24/'資產負債表'!Q25,IF(ERROR.TYPE('資產負債表'!Q24/'資產負債表'!Q25)=2,"無定義","n/a"))</f>
        <v/>
      </c>
      <c r="R61" s="22">
        <f>IFERROR('資產負債表'!R24/'資產負債表'!R25,IF(ERROR.TYPE('資產負債表'!R24/'資產負債表'!R25)=2,"無定義","n/a"))</f>
        <v/>
      </c>
      <c r="S61" s="22">
        <f>IFERROR('資產負債表'!S24/'資產負債表'!S25,IF(ERROR.TYPE('資產負債表'!S24/'資產負債表'!S25)=2,"無定義","n/a"))</f>
        <v/>
      </c>
      <c r="T61" s="22">
        <f>IFERROR('資產負債表'!T24/'資產負債表'!T25,IF(ERROR.TYPE('資產負債表'!T24/'資產負債表'!T25)=2,"無定義","n/a"))</f>
        <v/>
      </c>
      <c r="U61" s="22">
        <f>IFERROR('資產負債表'!U24/'資產負債表'!U25,IF(ERROR.TYPE('資產負債表'!U24/'資產負債表'!U25)=2,"無定義","n/a"))</f>
        <v/>
      </c>
      <c r="V61" s="22">
        <f>IFERROR('資產負債表'!V24/'資產負債表'!V25,IF(ERROR.TYPE('資產負債表'!V24/'資產負債表'!V25)=2,"無定義","n/a"))</f>
        <v/>
      </c>
      <c r="W61" s="22">
        <f>IFERROR('資產負債表'!W24/'資產負債表'!W25,IF(ERROR.TYPE('資產負債表'!W24/'資產負債表'!W25)=2,"無定義","n/a"))</f>
        <v/>
      </c>
      <c r="X61" s="22">
        <f>IFERROR('資產負債表'!X24/'資產負債表'!X25,IF(ERROR.TYPE('資產負債表'!X24/'資產負債表'!X25)=2,"無定義","n/a"))</f>
        <v/>
      </c>
    </row>
    <row r="62">
      <c r="A62" s="12" t="inlineStr">
        <is>
          <t>現金比率</t>
        </is>
      </c>
      <c r="B62" s="12" t="inlineStr">
        <is>
          <t>Cash Ratio</t>
        </is>
      </c>
      <c r="C62" s="21">
        <f>IFERROR('資產負債表'!C3/'資產負債表'!C25,IF(ERROR.TYPE('資產負債表'!C3/'資產負債表'!C25)=2,"無定義","n/a"))</f>
        <v/>
      </c>
      <c r="D62" s="21">
        <f>IFERROR('資產負債表'!D3/'資產負債表'!D25,IF(ERROR.TYPE('資產負債表'!D3/'資產負債表'!D25)=2,"無定義","n/a"))</f>
        <v/>
      </c>
      <c r="E62" s="21">
        <f>IFERROR('資產負債表'!E3/'資產負債表'!E25,IF(ERROR.TYPE('資產負債表'!E3/'資產負債表'!E25)=2,"無定義","n/a"))</f>
        <v/>
      </c>
      <c r="F62" s="21">
        <f>IFERROR('資產負債表'!F3/'資產負債表'!F25,IF(ERROR.TYPE('資產負債表'!F3/'資產負債表'!F25)=2,"無定義","n/a"))</f>
        <v/>
      </c>
      <c r="G62" s="21">
        <f>IFERROR('資產負債表'!G3/'資產負債表'!G25,IF(ERROR.TYPE('資產負債表'!G3/'資產負債表'!G25)=2,"無定義","n/a"))</f>
        <v/>
      </c>
      <c r="H62" s="21">
        <f>IFERROR('資產負債表'!H3/'資產負債表'!H25,IF(ERROR.TYPE('資產負債表'!H3/'資產負債表'!H25)=2,"無定義","n/a"))</f>
        <v/>
      </c>
      <c r="I62" s="21">
        <f>IFERROR('資產負債表'!I3/'資產負債表'!I25,IF(ERROR.TYPE('資產負債表'!I3/'資產負債表'!I25)=2,"無定義","n/a"))</f>
        <v/>
      </c>
      <c r="J62" s="21">
        <f>IFERROR('資產負債表'!J3/'資產負債表'!J25,IF(ERROR.TYPE('資產負債表'!J3/'資產負債表'!J25)=2,"無定義","n/a"))</f>
        <v/>
      </c>
      <c r="K62" s="21">
        <f>IFERROR('資產負債表'!K3/'資產負債表'!K25,IF(ERROR.TYPE('資產負債表'!K3/'資產負債表'!K25)=2,"無定義","n/a"))</f>
        <v/>
      </c>
      <c r="L62" s="21">
        <f>IFERROR('資產負債表'!L3/'資產負債表'!L25,IF(ERROR.TYPE('資產負債表'!L3/'資產負債表'!L25)=2,"無定義","n/a"))</f>
        <v/>
      </c>
      <c r="M62" s="21">
        <f>IFERROR('資產負債表'!M3/'資產負債表'!M25,IF(ERROR.TYPE('資產負債表'!M3/'資產負債表'!M25)=2,"無定義","n/a"))</f>
        <v/>
      </c>
      <c r="N62" s="21">
        <f>IFERROR('資產負債表'!N3/'資產負債表'!N25,IF(ERROR.TYPE('資產負債表'!N3/'資產負債表'!N25)=2,"無定義","n/a"))</f>
        <v/>
      </c>
      <c r="O62" s="21">
        <f>IFERROR('資產負債表'!O3/'資產負債表'!O25,IF(ERROR.TYPE('資產負債表'!O3/'資產負債表'!O25)=2,"無定義","n/a"))</f>
        <v/>
      </c>
      <c r="P62" s="21">
        <f>IFERROR('資產負債表'!P3/'資產負債表'!P25,IF(ERROR.TYPE('資產負債表'!P3/'資產負債表'!P25)=2,"無定義","n/a"))</f>
        <v/>
      </c>
      <c r="Q62" s="21">
        <f>IFERROR('資產負債表'!Q3/'資產負債表'!Q25,IF(ERROR.TYPE('資產負債表'!Q3/'資產負債表'!Q25)=2,"無定義","n/a"))</f>
        <v/>
      </c>
      <c r="R62" s="21">
        <f>IFERROR('資產負債表'!R3/'資產負債表'!R25,IF(ERROR.TYPE('資產負債表'!R3/'資產負債表'!R25)=2,"無定義","n/a"))</f>
        <v/>
      </c>
      <c r="S62" s="21">
        <f>IFERROR('資產負債表'!S3/'資產負債表'!S25,IF(ERROR.TYPE('資產負債表'!S3/'資產負債表'!S25)=2,"無定義","n/a"))</f>
        <v/>
      </c>
      <c r="T62" s="21">
        <f>IFERROR('資產負債表'!T3/'資產負債表'!T25,IF(ERROR.TYPE('資產負債表'!T3/'資產負債表'!T25)=2,"無定義","n/a"))</f>
        <v/>
      </c>
      <c r="U62" s="21">
        <f>IFERROR('資產負債表'!U3/'資產負債表'!U25,IF(ERROR.TYPE('資產負債表'!U3/'資產負債表'!U25)=2,"無定義","n/a"))</f>
        <v/>
      </c>
      <c r="V62" s="21">
        <f>IFERROR('資產負債表'!V3/'資產負債表'!V25,IF(ERROR.TYPE('資產負債表'!V3/'資產負債表'!V25)=2,"無定義","n/a"))</f>
        <v/>
      </c>
      <c r="W62" s="21">
        <f>IFERROR('資產負債表'!W3/'資產負債表'!W25,IF(ERROR.TYPE('資產負債表'!W3/'資產負債表'!W25)=2,"無定義","n/a"))</f>
        <v/>
      </c>
      <c r="X62" s="21">
        <f>IFERROR('資產負債表'!X3/'資產負債表'!X25,IF(ERROR.TYPE('資產負債表'!X3/'資產負債表'!X25)=2,"無定義","n/a"))</f>
        <v/>
      </c>
    </row>
    <row r="63">
      <c r="A63" s="12" t="inlineStr">
        <is>
          <t>淨營運資金</t>
        </is>
      </c>
      <c r="B63" s="12" t="inlineStr">
        <is>
          <t>Net Working Capital</t>
        </is>
      </c>
      <c r="C63" s="13">
        <f>IFERROR('資產負債表'!C15-'資產負債表'!C25,IF(ERROR.TYPE('資產負債表'!C15-'資產負債表'!C25)=2,"無定義","n/a"))</f>
        <v/>
      </c>
      <c r="D63" s="13">
        <f>IFERROR('資產負債表'!D15-'資產負債表'!D25,IF(ERROR.TYPE('資產負債表'!D15-'資產負債表'!D25)=2,"無定義","n/a"))</f>
        <v/>
      </c>
      <c r="E63" s="13">
        <f>IFERROR('資產負債表'!E15-'資產負債表'!E25,IF(ERROR.TYPE('資產負債表'!E15-'資產負債表'!E25)=2,"無定義","n/a"))</f>
        <v/>
      </c>
      <c r="F63" s="13">
        <f>IFERROR('資產負債表'!F15-'資產負債表'!F25,IF(ERROR.TYPE('資產負債表'!F15-'資產負債表'!F25)=2,"無定義","n/a"))</f>
        <v/>
      </c>
      <c r="G63" s="13">
        <f>IFERROR('資產負債表'!G15-'資產負債表'!G25,IF(ERROR.TYPE('資產負債表'!G15-'資產負債表'!G25)=2,"無定義","n/a"))</f>
        <v/>
      </c>
      <c r="H63" s="13">
        <f>IFERROR('資產負債表'!H15-'資產負債表'!H25,IF(ERROR.TYPE('資產負債表'!H15-'資產負債表'!H25)=2,"無定義","n/a"))</f>
        <v/>
      </c>
      <c r="I63" s="13">
        <f>IFERROR('資產負債表'!I15-'資產負債表'!I25,IF(ERROR.TYPE('資產負債表'!I15-'資產負債表'!I25)=2,"無定義","n/a"))</f>
        <v/>
      </c>
      <c r="J63" s="13">
        <f>IFERROR('資產負債表'!J15-'資產負債表'!J25,IF(ERROR.TYPE('資產負債表'!J15-'資產負債表'!J25)=2,"無定義","n/a"))</f>
        <v/>
      </c>
      <c r="K63" s="13">
        <f>IFERROR('資產負債表'!K15-'資產負債表'!K25,IF(ERROR.TYPE('資產負債表'!K15-'資產負債表'!K25)=2,"無定義","n/a"))</f>
        <v/>
      </c>
      <c r="L63" s="13">
        <f>IFERROR('資產負債表'!L15-'資產負債表'!L25,IF(ERROR.TYPE('資產負債表'!L15-'資產負債表'!L25)=2,"無定義","n/a"))</f>
        <v/>
      </c>
      <c r="M63" s="13">
        <f>IFERROR('資產負債表'!M15-'資產負債表'!M25,IF(ERROR.TYPE('資產負債表'!M15-'資產負債表'!M25)=2,"無定義","n/a"))</f>
        <v/>
      </c>
      <c r="N63" s="13">
        <f>IFERROR('資產負債表'!N15-'資產負債表'!N25,IF(ERROR.TYPE('資產負債表'!N15-'資產負債表'!N25)=2,"無定義","n/a"))</f>
        <v/>
      </c>
      <c r="O63" s="13">
        <f>IFERROR('資產負債表'!O15-'資產負債表'!O25,IF(ERROR.TYPE('資產負債表'!O15-'資產負債表'!O25)=2,"無定義","n/a"))</f>
        <v/>
      </c>
      <c r="P63" s="13">
        <f>IFERROR('資產負債表'!P15-'資產負債表'!P25,IF(ERROR.TYPE('資產負債表'!P15-'資產負債表'!P25)=2,"無定義","n/a"))</f>
        <v/>
      </c>
      <c r="Q63" s="13">
        <f>IFERROR('資產負債表'!Q15-'資產負債表'!Q25,IF(ERROR.TYPE('資產負債表'!Q15-'資產負債表'!Q25)=2,"無定義","n/a"))</f>
        <v/>
      </c>
      <c r="R63" s="13">
        <f>IFERROR('資產負債表'!R15-'資產負債表'!R25,IF(ERROR.TYPE('資產負債表'!R15-'資產負債表'!R25)=2,"無定義","n/a"))</f>
        <v/>
      </c>
      <c r="S63" s="13">
        <f>IFERROR('資產負債表'!S15-'資產負債表'!S25,IF(ERROR.TYPE('資產負債表'!S15-'資產負債表'!S25)=2,"無定義","n/a"))</f>
        <v/>
      </c>
      <c r="T63" s="13">
        <f>IFERROR('資產負債表'!T15-'資產負債表'!T25,IF(ERROR.TYPE('資產負債表'!T15-'資產負債表'!T25)=2,"無定義","n/a"))</f>
        <v/>
      </c>
      <c r="U63" s="13">
        <f>IFERROR('資產負債表'!U15-'資產負債表'!U25,IF(ERROR.TYPE('資產負債表'!U15-'資產負債表'!U25)=2,"無定義","n/a"))</f>
        <v/>
      </c>
      <c r="V63" s="13">
        <f>IFERROR('資產負債表'!V15-'資產負債表'!V25,IF(ERROR.TYPE('資產負債表'!V15-'資產負債表'!V25)=2,"無定義","n/a"))</f>
        <v/>
      </c>
      <c r="W63" s="13">
        <f>IFERROR('資產負債表'!W15-'資產負債表'!W25,IF(ERROR.TYPE('資產負債表'!W15-'資產負債表'!W25)=2,"無定義","n/a"))</f>
        <v/>
      </c>
      <c r="X63" s="13">
        <f>IFERROR('資產負債表'!X15-'資產負債表'!X25,IF(ERROR.TYPE('資產負債表'!X15-'資產負債表'!X25)=2,"無定義","n/a"))</f>
        <v/>
      </c>
    </row>
    <row r="64">
      <c r="A64" s="12" t="inlineStr">
        <is>
          <t>區間衡量（天）</t>
        </is>
      </c>
      <c r="B64" s="12" t="inlineStr">
        <is>
          <t>Interval Measure</t>
        </is>
      </c>
      <c r="C64" s="23">
        <f>IFERROR('資產負債表'!C15/(('關鍵指標'!C3-'關鍵指標'!C34)/365),IF(ERROR.TYPE('資產負債表'!C15/(('關鍵指標'!C3-'關鍵指標'!C34)/365))=2,"無定義","n/a"))</f>
        <v/>
      </c>
      <c r="D64" s="23">
        <f>IFERROR('資產負債表'!D15/(('關鍵指標'!D3-'關鍵指標'!D34)/365),IF(ERROR.TYPE('資產負債表'!D15/(('關鍵指標'!D3-'關鍵指標'!D34)/365))=2,"無定義","n/a"))</f>
        <v/>
      </c>
      <c r="E64" s="23">
        <f>IFERROR('資產負債表'!E15/(('關鍵指標'!E3-'關鍵指標'!E34)/365),IF(ERROR.TYPE('資產負債表'!E15/(('關鍵指標'!E3-'關鍵指標'!E34)/365))=2,"無定義","n/a"))</f>
        <v/>
      </c>
      <c r="F64" s="23">
        <f>IFERROR('資產負債表'!F15/(('關鍵指標'!F3-'關鍵指標'!F34)/365),IF(ERROR.TYPE('資產負債表'!F15/(('關鍵指標'!F3-'關鍵指標'!F34)/365))=2,"無定義","n/a"))</f>
        <v/>
      </c>
      <c r="G64" s="23">
        <f>IFERROR('資產負債表'!G15/(('關鍵指標'!G3-'關鍵指標'!G34)/365),IF(ERROR.TYPE('資產負債表'!G15/(('關鍵指標'!G3-'關鍵指標'!G34)/365))=2,"無定義","n/a"))</f>
        <v/>
      </c>
      <c r="H64" s="23">
        <f>IFERROR('資產負債表'!H15/(('關鍵指標'!H3-'關鍵指標'!H34)/365),IF(ERROR.TYPE('資產負債表'!H15/(('關鍵指標'!H3-'關鍵指標'!H34)/365))=2,"無定義","n/a"))</f>
        <v/>
      </c>
      <c r="I64" s="23">
        <f>IFERROR('資產負債表'!I15/(('關鍵指標'!I3-'關鍵指標'!I34)/365),IF(ERROR.TYPE('資產負債表'!I15/(('關鍵指標'!I3-'關鍵指標'!I34)/365))=2,"無定義","n/a"))</f>
        <v/>
      </c>
      <c r="J64" s="23">
        <f>IFERROR('資產負債表'!J15/(('關鍵指標'!J3-'關鍵指標'!J34)/365),IF(ERROR.TYPE('資產負債表'!J15/(('關鍵指標'!J3-'關鍵指標'!J34)/365))=2,"無定義","n/a"))</f>
        <v/>
      </c>
      <c r="K64" s="23">
        <f>IFERROR('資產負債表'!K15/(('關鍵指標'!K3-'關鍵指標'!K34)/365),IF(ERROR.TYPE('資產負債表'!K15/(('關鍵指標'!K3-'關鍵指標'!K34)/365))=2,"無定義","n/a"))</f>
        <v/>
      </c>
      <c r="L64" s="23">
        <f>IFERROR('資產負債表'!L15/(('關鍵指標'!L3-'關鍵指標'!L34)/365),IF(ERROR.TYPE('資產負債表'!L15/(('關鍵指標'!L3-'關鍵指標'!L34)/365))=2,"無定義","n/a"))</f>
        <v/>
      </c>
      <c r="M64" s="23">
        <f>IFERROR('資產負債表'!M15/(('關鍵指標'!M3-'關鍵指標'!M34)/365),IF(ERROR.TYPE('資產負債表'!M15/(('關鍵指標'!M3-'關鍵指標'!M34)/365))=2,"無定義","n/a"))</f>
        <v/>
      </c>
      <c r="N64" s="23">
        <f>IFERROR('資產負債表'!N15/(('關鍵指標'!N3-'關鍵指標'!N34)/365),IF(ERROR.TYPE('資產負債表'!N15/(('關鍵指標'!N3-'關鍵指標'!N34)/365))=2,"無定義","n/a"))</f>
        <v/>
      </c>
      <c r="O64" s="23">
        <f>IFERROR('資產負債表'!O15/(('關鍵指標'!O3-'關鍵指標'!O34)/365),IF(ERROR.TYPE('資產負債表'!O15/(('關鍵指標'!O3-'關鍵指標'!O34)/365))=2,"無定義","n/a"))</f>
        <v/>
      </c>
      <c r="P64" s="23">
        <f>IFERROR('資產負債表'!P15/(('關鍵指標'!P3-'關鍵指標'!P34)/365),IF(ERROR.TYPE('資產負債表'!P15/(('關鍵指標'!P3-'關鍵指標'!P34)/365))=2,"無定義","n/a"))</f>
        <v/>
      </c>
      <c r="Q64" s="23">
        <f>IFERROR('資產負債表'!Q15/(('關鍵指標'!Q3-'關鍵指標'!Q34)/365),IF(ERROR.TYPE('資產負債表'!Q15/(('關鍵指標'!Q3-'關鍵指標'!Q34)/365))=2,"無定義","n/a"))</f>
        <v/>
      </c>
      <c r="R64" s="23">
        <f>IFERROR('資產負債表'!R15/(('關鍵指標'!R3-'關鍵指標'!R34)/365),IF(ERROR.TYPE('資產負債表'!R15/(('關鍵指標'!R3-'關鍵指標'!R34)/365))=2,"無定義","n/a"))</f>
        <v/>
      </c>
      <c r="S64" s="23">
        <f>IFERROR('資產負債表'!S15/(('關鍵指標'!S3-'關鍵指標'!S34)/365),IF(ERROR.TYPE('資產負債表'!S15/(('關鍵指標'!S3-'關鍵指標'!S34)/365))=2,"無定義","n/a"))</f>
        <v/>
      </c>
      <c r="T64" s="23">
        <f>IFERROR('資產負債表'!T15/(('關鍵指標'!T3-'關鍵指標'!T34)/365),IF(ERROR.TYPE('資產負債表'!T15/(('關鍵指標'!T3-'關鍵指標'!T34)/365))=2,"無定義","n/a"))</f>
        <v/>
      </c>
      <c r="U64" s="23">
        <f>IFERROR('資產負債表'!U15/(('關鍵指標'!U3-'關鍵指標'!U34)/365),IF(ERROR.TYPE('資產負債表'!U15/(('關鍵指標'!U3-'關鍵指標'!U34)/365))=2,"無定義","n/a"))</f>
        <v/>
      </c>
      <c r="V64" s="23">
        <f>IFERROR('資產負債表'!V15/(('關鍵指標'!V3-'關鍵指標'!V34)/365),IF(ERROR.TYPE('資產負債表'!V15/(('關鍵指標'!V3-'關鍵指標'!V34)/365))=2,"無定義","n/a"))</f>
        <v/>
      </c>
      <c r="W64" s="23">
        <f>IFERROR('資產負債表'!W15/(('關鍵指標'!W3-'關鍵指標'!W34)/365),IF(ERROR.TYPE('資產負債表'!W15/(('關鍵指標'!W3-'關鍵指標'!W34)/365))=2,"無定義","n/a"))</f>
        <v/>
      </c>
      <c r="X64" s="23">
        <f>IFERROR('資產負債表'!X15/(('關鍵指標'!X3-'關鍵指標'!X34)/365),IF(ERROR.TYPE('資產負債表'!X15/(('關鍵指標'!X3-'關鍵指標'!X34)/365))=2,"無定義","n/a"))</f>
        <v/>
      </c>
    </row>
    <row r="65">
      <c r="A65" s="12" t="inlineStr">
        <is>
          <t>區間衡量（天，單季）</t>
        </is>
      </c>
      <c r="B65" s="12" t="inlineStr">
        <is>
          <t>Interval Measure (Quarterly)</t>
        </is>
      </c>
      <c r="C65" s="23">
        <f>IFERROR('資產負債表'!C15/(('損益表'!C2-'關鍵指標'!C35)/91.25),IF(ERROR.TYPE('資產負債表'!C15/(('損益表'!C2-'關鍵指標'!C35)/91.25))=2,"無定義","n/a"))</f>
        <v/>
      </c>
      <c r="D65" s="23">
        <f>IFERROR('資產負債表'!D15/(('損益表'!D2-'關鍵指標'!D35)/91.25),IF(ERROR.TYPE('資產負債表'!D15/(('損益表'!D2-'關鍵指標'!D35)/91.25))=2,"無定義","n/a"))</f>
        <v/>
      </c>
      <c r="E65" s="23">
        <f>IFERROR('資產負債表'!E15/(('損益表'!E2-'關鍵指標'!E35)/91.25),IF(ERROR.TYPE('資產負債表'!E15/(('損益表'!E2-'關鍵指標'!E35)/91.25))=2,"無定義","n/a"))</f>
        <v/>
      </c>
      <c r="F65" s="23">
        <f>IFERROR('資產負債表'!F15/(('損益表'!F2-'關鍵指標'!F35)/91.25),IF(ERROR.TYPE('資產負債表'!F15/(('損益表'!F2-'關鍵指標'!F35)/91.25))=2,"無定義","n/a"))</f>
        <v/>
      </c>
      <c r="G65" s="23">
        <f>IFERROR('資產負債表'!G15/(('損益表'!G2-'關鍵指標'!G35)/91.25),IF(ERROR.TYPE('資產負債表'!G15/(('損益表'!G2-'關鍵指標'!G35)/91.25))=2,"無定義","n/a"))</f>
        <v/>
      </c>
      <c r="H65" s="23">
        <f>IFERROR('資產負債表'!H15/(('損益表'!H2-'關鍵指標'!H35)/91.25),IF(ERROR.TYPE('資產負債表'!H15/(('損益表'!H2-'關鍵指標'!H35)/91.25))=2,"無定義","n/a"))</f>
        <v/>
      </c>
      <c r="I65" s="23">
        <f>IFERROR('資產負債表'!I15/(('損益表'!I2-'關鍵指標'!I35)/91.25),IF(ERROR.TYPE('資產負債表'!I15/(('損益表'!I2-'關鍵指標'!I35)/91.25))=2,"無定義","n/a"))</f>
        <v/>
      </c>
      <c r="J65" s="23">
        <f>IFERROR('資產負債表'!J15/(('損益表'!J2-'關鍵指標'!J35)/91.25),IF(ERROR.TYPE('資產負債表'!J15/(('損益表'!J2-'關鍵指標'!J35)/91.25))=2,"無定義","n/a"))</f>
        <v/>
      </c>
      <c r="K65" s="23">
        <f>IFERROR('資產負債表'!K15/(('損益表'!K2-'關鍵指標'!K35)/91.25),IF(ERROR.TYPE('資產負債表'!K15/(('損益表'!K2-'關鍵指標'!K35)/91.25))=2,"無定義","n/a"))</f>
        <v/>
      </c>
      <c r="L65" s="23">
        <f>IFERROR('資產負債表'!L15/(('損益表'!L2-'關鍵指標'!L35)/91.25),IF(ERROR.TYPE('資產負債表'!L15/(('損益表'!L2-'關鍵指標'!L35)/91.25))=2,"無定義","n/a"))</f>
        <v/>
      </c>
      <c r="M65" s="23">
        <f>IFERROR('資產負債表'!M15/(('損益表'!M2-'關鍵指標'!M35)/91.25),IF(ERROR.TYPE('資產負債表'!M15/(('損益表'!M2-'關鍵指標'!M35)/91.25))=2,"無定義","n/a"))</f>
        <v/>
      </c>
      <c r="N65" s="23">
        <f>IFERROR('資產負債表'!N15/(('損益表'!N2-'關鍵指標'!N35)/91.25),IF(ERROR.TYPE('資產負債表'!N15/(('損益表'!N2-'關鍵指標'!N35)/91.25))=2,"無定義","n/a"))</f>
        <v/>
      </c>
      <c r="O65" s="23">
        <f>IFERROR('資產負債表'!O15/(('損益表'!O2-'關鍵指標'!O35)/91.25),IF(ERROR.TYPE('資產負債表'!O15/(('損益表'!O2-'關鍵指標'!O35)/91.25))=2,"無定義","n/a"))</f>
        <v/>
      </c>
      <c r="P65" s="23">
        <f>IFERROR('資產負債表'!P15/(('損益表'!P2-'關鍵指標'!P35)/91.25),IF(ERROR.TYPE('資產負債表'!P15/(('損益表'!P2-'關鍵指標'!P35)/91.25))=2,"無定義","n/a"))</f>
        <v/>
      </c>
      <c r="Q65" s="23">
        <f>IFERROR('資產負債表'!Q15/(('損益表'!Q2-'關鍵指標'!Q35)/91.25),IF(ERROR.TYPE('資產負債表'!Q15/(('損益表'!Q2-'關鍵指標'!Q35)/91.25))=2,"無定義","n/a"))</f>
        <v/>
      </c>
      <c r="R65" s="23">
        <f>IFERROR('資產負債表'!R15/(('損益表'!R2-'關鍵指標'!R35)/91.25),IF(ERROR.TYPE('資產負債表'!R15/(('損益表'!R2-'關鍵指標'!R35)/91.25))=2,"無定義","n/a"))</f>
        <v/>
      </c>
      <c r="S65" s="23">
        <f>IFERROR('資產負債表'!S15/(('損益表'!S2-'關鍵指標'!S35)/91.25),IF(ERROR.TYPE('資產負債表'!S15/(('損益表'!S2-'關鍵指標'!S35)/91.25))=2,"無定義","n/a"))</f>
        <v/>
      </c>
      <c r="T65" s="23">
        <f>IFERROR('資產負債表'!T15/(('損益表'!T2-'關鍵指標'!T35)/91.25),IF(ERROR.TYPE('資產負債表'!T15/(('損益表'!T2-'關鍵指標'!T35)/91.25))=2,"無定義","n/a"))</f>
        <v/>
      </c>
      <c r="U65" s="23">
        <f>IFERROR('資產負債表'!U15/(('損益表'!U2-'關鍵指標'!U35)/91.25),IF(ERROR.TYPE('資產負債表'!U15/(('損益表'!U2-'關鍵指標'!U35)/91.25))=2,"無定義","n/a"))</f>
        <v/>
      </c>
      <c r="V65" s="23">
        <f>IFERROR('資產負債表'!V15/(('損益表'!V2-'關鍵指標'!V35)/91.25),IF(ERROR.TYPE('資產負債表'!V15/(('損益表'!V2-'關鍵指標'!V35)/91.25))=2,"無定義","n/a"))</f>
        <v/>
      </c>
      <c r="W65" s="23">
        <f>IFERROR('資產負債表'!W15/(('損益表'!W2-'關鍵指標'!W35)/91.25),IF(ERROR.TYPE('資產負債表'!W15/(('損益表'!W2-'關鍵指標'!W35)/91.25))=2,"無定義","n/a"))</f>
        <v/>
      </c>
      <c r="X65" s="23">
        <f>IFERROR('資產負債表'!X15/(('損益表'!X2-'關鍵指標'!X35)/91.25),IF(ERROR.TYPE('資產負債表'!X15/(('損益表'!X2-'關鍵指標'!X35)/91.25))=2,"無定義","n/a"))</f>
        <v/>
      </c>
    </row>
    <row r="66">
      <c r="A66" s="12" t="inlineStr">
        <is>
          <t>財務槓桿</t>
        </is>
      </c>
      <c r="B66" s="12" t="inlineStr">
        <is>
          <t>Financial Leverage</t>
        </is>
      </c>
      <c r="C66" s="21">
        <f>IFERROR('資產負債表'!C20/'資產負債表'!C31,IF(ERROR.TYPE('資產負債表'!C20/'資產負債表'!C31)=2,"無定義","n/a"))</f>
        <v/>
      </c>
      <c r="D66" s="21">
        <f>IFERROR('資產負債表'!D20/'資產負債表'!D31,IF(ERROR.TYPE('資產負債表'!D20/'資產負債表'!D31)=2,"無定義","n/a"))</f>
        <v/>
      </c>
      <c r="E66" s="21">
        <f>IFERROR('資產負債表'!E20/'資產負債表'!E31,IF(ERROR.TYPE('資產負債表'!E20/'資產負債表'!E31)=2,"無定義","n/a"))</f>
        <v/>
      </c>
      <c r="F66" s="21">
        <f>IFERROR('資產負債表'!F20/'資產負債表'!F31,IF(ERROR.TYPE('資產負債表'!F20/'資產負債表'!F31)=2,"無定義","n/a"))</f>
        <v/>
      </c>
      <c r="G66" s="21">
        <f>IFERROR('資產負債表'!G20/'資產負債表'!G31,IF(ERROR.TYPE('資產負債表'!G20/'資產負債表'!G31)=2,"無定義","n/a"))</f>
        <v/>
      </c>
      <c r="H66" s="21">
        <f>IFERROR('資產負債表'!H20/'資產負債表'!H31,IF(ERROR.TYPE('資產負債表'!H20/'資產負債表'!H31)=2,"無定義","n/a"))</f>
        <v/>
      </c>
      <c r="I66" s="21">
        <f>IFERROR('資產負債表'!I20/'資產負債表'!I31,IF(ERROR.TYPE('資產負債表'!I20/'資產負債表'!I31)=2,"無定義","n/a"))</f>
        <v/>
      </c>
      <c r="J66" s="21">
        <f>IFERROR('資產負債表'!J20/'資產負債表'!J31,IF(ERROR.TYPE('資產負債表'!J20/'資產負債表'!J31)=2,"無定義","n/a"))</f>
        <v/>
      </c>
      <c r="K66" s="21">
        <f>IFERROR('資產負債表'!K20/'資產負債表'!K31,IF(ERROR.TYPE('資產負債表'!K20/'資產負債表'!K31)=2,"無定義","n/a"))</f>
        <v/>
      </c>
      <c r="L66" s="21">
        <f>IFERROR('資產負債表'!L20/'資產負債表'!L31,IF(ERROR.TYPE('資產負債表'!L20/'資產負債表'!L31)=2,"無定義","n/a"))</f>
        <v/>
      </c>
      <c r="M66" s="21">
        <f>IFERROR('資產負債表'!M20/'資產負債表'!M31,IF(ERROR.TYPE('資產負債表'!M20/'資產負債表'!M31)=2,"無定義","n/a"))</f>
        <v/>
      </c>
      <c r="N66" s="21">
        <f>IFERROR('資產負債表'!N20/'資產負債表'!N31,IF(ERROR.TYPE('資產負債表'!N20/'資產負債表'!N31)=2,"無定義","n/a"))</f>
        <v/>
      </c>
      <c r="O66" s="21">
        <f>IFERROR('資產負債表'!O20/'資產負債表'!O31,IF(ERROR.TYPE('資產負債表'!O20/'資產負債表'!O31)=2,"無定義","n/a"))</f>
        <v/>
      </c>
      <c r="P66" s="21">
        <f>IFERROR('資產負債表'!P20/'資產負債表'!P31,IF(ERROR.TYPE('資產負債表'!P20/'資產負債表'!P31)=2,"無定義","n/a"))</f>
        <v/>
      </c>
      <c r="Q66" s="21">
        <f>IFERROR('資產負債表'!Q20/'資產負債表'!Q31,IF(ERROR.TYPE('資產負債表'!Q20/'資產負債表'!Q31)=2,"無定義","n/a"))</f>
        <v/>
      </c>
      <c r="R66" s="21">
        <f>IFERROR('資產負債表'!R20/'資產負債表'!R31,IF(ERROR.TYPE('資產負債表'!R20/'資產負債表'!R31)=2,"無定義","n/a"))</f>
        <v/>
      </c>
      <c r="S66" s="21">
        <f>IFERROR('資產負債表'!S20/'資產負債表'!S31,IF(ERROR.TYPE('資產負債表'!S20/'資產負債表'!S31)=2,"無定義","n/a"))</f>
        <v/>
      </c>
      <c r="T66" s="21">
        <f>IFERROR('資產負債表'!T20/'資產負債表'!T31,IF(ERROR.TYPE('資產負債表'!T20/'資產負債表'!T31)=2,"無定義","n/a"))</f>
        <v/>
      </c>
      <c r="U66" s="21">
        <f>IFERROR('資產負債表'!U20/'資產負債表'!U31,IF(ERROR.TYPE('資產負債表'!U20/'資產負債表'!U31)=2,"無定義","n/a"))</f>
        <v/>
      </c>
      <c r="V66" s="21">
        <f>IFERROR('資產負債表'!V20/'資產負債表'!V31,IF(ERROR.TYPE('資產負債表'!V20/'資產負債表'!V31)=2,"無定義","n/a"))</f>
        <v/>
      </c>
      <c r="W66" s="21">
        <f>IFERROR('資產負債表'!W20/'資產負債表'!W31,IF(ERROR.TYPE('資產負債表'!W20/'資產負債表'!W31)=2,"無定義","n/a"))</f>
        <v/>
      </c>
      <c r="X66" s="21">
        <f>IFERROR('資產負債表'!X20/'資產負債表'!X31,IF(ERROR.TYPE('資產負債表'!X20/'資產負債表'!X31)=2,"無定義","n/a"))</f>
        <v/>
      </c>
    </row>
    <row r="67">
      <c r="A67" s="12" t="inlineStr">
        <is>
          <t>股東權益比率</t>
        </is>
      </c>
      <c r="B67" s="12" t="inlineStr">
        <is>
          <t>Equity Ratio</t>
        </is>
      </c>
      <c r="C67" s="21">
        <f>IFERROR('資產負債表'!C31/'資產負債表'!C20,IF(ERROR.TYPE('資產負債表'!C31/'資產負債表'!C20)=2,"無定義","n/a"))</f>
        <v/>
      </c>
      <c r="D67" s="21">
        <f>IFERROR('資產負債表'!D31/'資產負債表'!D20,IF(ERROR.TYPE('資產負債表'!D31/'資產負債表'!D20)=2,"無定義","n/a"))</f>
        <v/>
      </c>
      <c r="E67" s="21">
        <f>IFERROR('資產負債表'!E31/'資產負債表'!E20,IF(ERROR.TYPE('資產負債表'!E31/'資產負債表'!E20)=2,"無定義","n/a"))</f>
        <v/>
      </c>
      <c r="F67" s="21">
        <f>IFERROR('資產負債表'!F31/'資產負債表'!F20,IF(ERROR.TYPE('資產負債表'!F31/'資產負債表'!F20)=2,"無定義","n/a"))</f>
        <v/>
      </c>
      <c r="G67" s="21">
        <f>IFERROR('資產負債表'!G31/'資產負債表'!G20,IF(ERROR.TYPE('資產負債表'!G31/'資產負債表'!G20)=2,"無定義","n/a"))</f>
        <v/>
      </c>
      <c r="H67" s="21">
        <f>IFERROR('資產負債表'!H31/'資產負債表'!H20,IF(ERROR.TYPE('資產負債表'!H31/'資產負債表'!H20)=2,"無定義","n/a"))</f>
        <v/>
      </c>
      <c r="I67" s="21">
        <f>IFERROR('資產負債表'!I31/'資產負債表'!I20,IF(ERROR.TYPE('資產負債表'!I31/'資產負債表'!I20)=2,"無定義","n/a"))</f>
        <v/>
      </c>
      <c r="J67" s="21">
        <f>IFERROR('資產負債表'!J31/'資產負債表'!J20,IF(ERROR.TYPE('資產負債表'!J31/'資產負債表'!J20)=2,"無定義","n/a"))</f>
        <v/>
      </c>
      <c r="K67" s="21">
        <f>IFERROR('資產負債表'!K31/'資產負債表'!K20,IF(ERROR.TYPE('資產負債表'!K31/'資產負債表'!K20)=2,"無定義","n/a"))</f>
        <v/>
      </c>
      <c r="L67" s="21">
        <f>IFERROR('資產負債表'!L31/'資產負債表'!L20,IF(ERROR.TYPE('資產負債表'!L31/'資產負債表'!L20)=2,"無定義","n/a"))</f>
        <v/>
      </c>
      <c r="M67" s="21">
        <f>IFERROR('資產負債表'!M31/'資產負債表'!M20,IF(ERROR.TYPE('資產負債表'!M31/'資產負債表'!M20)=2,"無定義","n/a"))</f>
        <v/>
      </c>
      <c r="N67" s="21">
        <f>IFERROR('資產負債表'!N31/'資產負債表'!N20,IF(ERROR.TYPE('資產負債表'!N31/'資產負債表'!N20)=2,"無定義","n/a"))</f>
        <v/>
      </c>
      <c r="O67" s="21">
        <f>IFERROR('資產負債表'!O31/'資產負債表'!O20,IF(ERROR.TYPE('資產負債表'!O31/'資產負債表'!O20)=2,"無定義","n/a"))</f>
        <v/>
      </c>
      <c r="P67" s="21">
        <f>IFERROR('資產負債表'!P31/'資產負債表'!P20,IF(ERROR.TYPE('資產負債表'!P31/'資產負債表'!P20)=2,"無定義","n/a"))</f>
        <v/>
      </c>
      <c r="Q67" s="21">
        <f>IFERROR('資產負債表'!Q31/'資產負債表'!Q20,IF(ERROR.TYPE('資產負債表'!Q31/'資產負債表'!Q20)=2,"無定義","n/a"))</f>
        <v/>
      </c>
      <c r="R67" s="21">
        <f>IFERROR('資產負債表'!R31/'資產負債表'!R20,IF(ERROR.TYPE('資產負債表'!R31/'資產負債表'!R20)=2,"無定義","n/a"))</f>
        <v/>
      </c>
      <c r="S67" s="21">
        <f>IFERROR('資產負債表'!S31/'資產負債表'!S20,IF(ERROR.TYPE('資產負債表'!S31/'資產負債表'!S20)=2,"無定義","n/a"))</f>
        <v/>
      </c>
      <c r="T67" s="21">
        <f>IFERROR('資產負債表'!T31/'資產負債表'!T20,IF(ERROR.TYPE('資產負債表'!T31/'資產負債表'!T20)=2,"無定義","n/a"))</f>
        <v/>
      </c>
      <c r="U67" s="21">
        <f>IFERROR('資產負債表'!U31/'資產負債表'!U20,IF(ERROR.TYPE('資產負債表'!U31/'資產負債表'!U20)=2,"無定義","n/a"))</f>
        <v/>
      </c>
      <c r="V67" s="21">
        <f>IFERROR('資產負債表'!V31/'資產負債表'!V20,IF(ERROR.TYPE('資產負債表'!V31/'資產負債表'!V20)=2,"無定義","n/a"))</f>
        <v/>
      </c>
      <c r="W67" s="21">
        <f>IFERROR('資產負債表'!W31/'資產負債表'!W20,IF(ERROR.TYPE('資產負債表'!W31/'資產負債表'!W20)=2,"無定義","n/a"))</f>
        <v/>
      </c>
      <c r="X67" s="21">
        <f>IFERROR('資產負債表'!X31/'資產負債表'!X20,IF(ERROR.TYPE('資產負債表'!X31/'資產負債表'!X20)=2,"無定義","n/a"))</f>
        <v/>
      </c>
    </row>
    <row r="68">
      <c r="A68" s="12" t="inlineStr">
        <is>
          <t>有息負債率</t>
        </is>
      </c>
      <c r="B68" s="12" t="inlineStr">
        <is>
          <t>Interest-Bearing Debt / Assets</t>
        </is>
      </c>
      <c r="C68" s="21">
        <f>IFERROR('資產負債表'!C27/'資產負債表'!C20,IF(ERROR.TYPE('資產負債表'!C27/'資產負債表'!C20)=2,"無定義","n/a"))</f>
        <v/>
      </c>
      <c r="D68" s="21">
        <f>IFERROR('資產負債表'!D27/'資產負債表'!D20,IF(ERROR.TYPE('資產負債表'!D27/'資產負債表'!D20)=2,"無定義","n/a"))</f>
        <v/>
      </c>
      <c r="E68" s="21">
        <f>IFERROR('資產負債表'!E27/'資產負債表'!E20,IF(ERROR.TYPE('資產負債表'!E27/'資產負債表'!E20)=2,"無定義","n/a"))</f>
        <v/>
      </c>
      <c r="F68" s="21">
        <f>IFERROR('資產負債表'!F27/'資產負債表'!F20,IF(ERROR.TYPE('資產負債表'!F27/'資產負債表'!F20)=2,"無定義","n/a"))</f>
        <v/>
      </c>
      <c r="G68" s="21">
        <f>IFERROR('資產負債表'!G27/'資產負債表'!G20,IF(ERROR.TYPE('資產負債表'!G27/'資產負債表'!G20)=2,"無定義","n/a"))</f>
        <v/>
      </c>
      <c r="H68" s="21">
        <f>IFERROR('資產負債表'!H27/'資產負債表'!H20,IF(ERROR.TYPE('資產負債表'!H27/'資產負債表'!H20)=2,"無定義","n/a"))</f>
        <v/>
      </c>
      <c r="I68" s="21">
        <f>IFERROR('資產負債表'!I27/'資產負債表'!I20,IF(ERROR.TYPE('資產負債表'!I27/'資產負債表'!I20)=2,"無定義","n/a"))</f>
        <v/>
      </c>
      <c r="J68" s="21">
        <f>IFERROR('資產負債表'!J27/'資產負債表'!J20,IF(ERROR.TYPE('資產負債表'!J27/'資產負債表'!J20)=2,"無定義","n/a"))</f>
        <v/>
      </c>
      <c r="K68" s="21">
        <f>IFERROR('資產負債表'!K27/'資產負債表'!K20,IF(ERROR.TYPE('資產負債表'!K27/'資產負債表'!K20)=2,"無定義","n/a"))</f>
        <v/>
      </c>
      <c r="L68" s="21">
        <f>IFERROR('資產負債表'!L27/'資產負債表'!L20,IF(ERROR.TYPE('資產負債表'!L27/'資產負債表'!L20)=2,"無定義","n/a"))</f>
        <v/>
      </c>
      <c r="M68" s="21">
        <f>IFERROR('資產負債表'!M27/'資產負債表'!M20,IF(ERROR.TYPE('資產負債表'!M27/'資產負債表'!M20)=2,"無定義","n/a"))</f>
        <v/>
      </c>
      <c r="N68" s="21">
        <f>IFERROR('資產負債表'!N27/'資產負債表'!N20,IF(ERROR.TYPE('資產負債表'!N27/'資產負債表'!N20)=2,"無定義","n/a"))</f>
        <v/>
      </c>
      <c r="O68" s="21">
        <f>IFERROR('資產負債表'!O27/'資產負債表'!O20,IF(ERROR.TYPE('資產負債表'!O27/'資產負債表'!O20)=2,"無定義","n/a"))</f>
        <v/>
      </c>
      <c r="P68" s="21">
        <f>IFERROR('資產負債表'!P27/'資產負債表'!P20,IF(ERROR.TYPE('資產負債表'!P27/'資產負債表'!P20)=2,"無定義","n/a"))</f>
        <v/>
      </c>
      <c r="Q68" s="21">
        <f>IFERROR('資產負債表'!Q27/'資產負債表'!Q20,IF(ERROR.TYPE('資產負債表'!Q27/'資產負債表'!Q20)=2,"無定義","n/a"))</f>
        <v/>
      </c>
      <c r="R68" s="21">
        <f>IFERROR('資產負債表'!R27/'資產負債表'!R20,IF(ERROR.TYPE('資產負債表'!R27/'資產負債表'!R20)=2,"無定義","n/a"))</f>
        <v/>
      </c>
      <c r="S68" s="21">
        <f>IFERROR('資產負債表'!S27/'資產負債表'!S20,IF(ERROR.TYPE('資產負債表'!S27/'資產負債表'!S20)=2,"無定義","n/a"))</f>
        <v/>
      </c>
      <c r="T68" s="21">
        <f>IFERROR('資產負債表'!T27/'資產負債表'!T20,IF(ERROR.TYPE('資產負債表'!T27/'資產負債表'!T20)=2,"無定義","n/a"))</f>
        <v/>
      </c>
      <c r="U68" s="21">
        <f>IFERROR('資產負債表'!U27/'資產負債表'!U20,IF(ERROR.TYPE('資產負債表'!U27/'資產負債表'!U20)=2,"無定義","n/a"))</f>
        <v/>
      </c>
      <c r="V68" s="21">
        <f>IFERROR('資產負債表'!V27/'資產負債表'!V20,IF(ERROR.TYPE('資產負債表'!V27/'資產負債表'!V20)=2,"無定義","n/a"))</f>
        <v/>
      </c>
      <c r="W68" s="21">
        <f>IFERROR('資產負債表'!W27/'資產負債表'!W20,IF(ERROR.TYPE('資產負債表'!W27/'資產負債表'!W20)=2,"無定義","n/a"))</f>
        <v/>
      </c>
      <c r="X68" s="21">
        <f>IFERROR('資產負債表'!X27/'資產負債表'!X20,IF(ERROR.TYPE('資產負債表'!X27/'資產負債表'!X20)=2,"無定義","n/a"))</f>
        <v/>
      </c>
    </row>
    <row r="69">
      <c r="A69" s="12" t="inlineStr">
        <is>
          <t>負債權益比</t>
        </is>
      </c>
      <c r="B69" s="12" t="inlineStr">
        <is>
          <t>Debt / Equity</t>
        </is>
      </c>
      <c r="C69" s="22">
        <f>IFERROR('資產負債表'!C27/'資產負債表'!C31,IF(ERROR.TYPE('資產負債表'!C27/'資產負債表'!C31)=2,"無定義","n/a"))</f>
        <v/>
      </c>
      <c r="D69" s="22">
        <f>IFERROR('資產負債表'!D27/'資產負債表'!D31,IF(ERROR.TYPE('資產負債表'!D27/'資產負債表'!D31)=2,"無定義","n/a"))</f>
        <v/>
      </c>
      <c r="E69" s="22">
        <f>IFERROR('資產負債表'!E27/'資產負債表'!E31,IF(ERROR.TYPE('資產負債表'!E27/'資產負債表'!E31)=2,"無定義","n/a"))</f>
        <v/>
      </c>
      <c r="F69" s="22">
        <f>IFERROR('資產負債表'!F27/'資產負債表'!F31,IF(ERROR.TYPE('資產負債表'!F27/'資產負債表'!F31)=2,"無定義","n/a"))</f>
        <v/>
      </c>
      <c r="G69" s="22">
        <f>IFERROR('資產負債表'!G27/'資產負債表'!G31,IF(ERROR.TYPE('資產負債表'!G27/'資產負債表'!G31)=2,"無定義","n/a"))</f>
        <v/>
      </c>
      <c r="H69" s="22">
        <f>IFERROR('資產負債表'!H27/'資產負債表'!H31,IF(ERROR.TYPE('資產負債表'!H27/'資產負債表'!H31)=2,"無定義","n/a"))</f>
        <v/>
      </c>
      <c r="I69" s="22">
        <f>IFERROR('資產負債表'!I27/'資產負債表'!I31,IF(ERROR.TYPE('資產負債表'!I27/'資產負債表'!I31)=2,"無定義","n/a"))</f>
        <v/>
      </c>
      <c r="J69" s="22">
        <f>IFERROR('資產負債表'!J27/'資產負債表'!J31,IF(ERROR.TYPE('資產負債表'!J27/'資產負債表'!J31)=2,"無定義","n/a"))</f>
        <v/>
      </c>
      <c r="K69" s="22">
        <f>IFERROR('資產負債表'!K27/'資產負債表'!K31,IF(ERROR.TYPE('資產負債表'!K27/'資產負債表'!K31)=2,"無定義","n/a"))</f>
        <v/>
      </c>
      <c r="L69" s="22">
        <f>IFERROR('資產負債表'!L27/'資產負債表'!L31,IF(ERROR.TYPE('資產負債表'!L27/'資產負債表'!L31)=2,"無定義","n/a"))</f>
        <v/>
      </c>
      <c r="M69" s="22">
        <f>IFERROR('資產負債表'!M27/'資產負債表'!M31,IF(ERROR.TYPE('資產負債表'!M27/'資產負債表'!M31)=2,"無定義","n/a"))</f>
        <v/>
      </c>
      <c r="N69" s="22">
        <f>IFERROR('資產負債表'!N27/'資產負債表'!N31,IF(ERROR.TYPE('資產負債表'!N27/'資產負債表'!N31)=2,"無定義","n/a"))</f>
        <v/>
      </c>
      <c r="O69" s="22">
        <f>IFERROR('資產負債表'!O27/'資產負債表'!O31,IF(ERROR.TYPE('資產負債表'!O27/'資產負債表'!O31)=2,"無定義","n/a"))</f>
        <v/>
      </c>
      <c r="P69" s="22">
        <f>IFERROR('資產負債表'!P27/'資產負債表'!P31,IF(ERROR.TYPE('資產負債表'!P27/'資產負債表'!P31)=2,"無定義","n/a"))</f>
        <v/>
      </c>
      <c r="Q69" s="22">
        <f>IFERROR('資產負債表'!Q27/'資產負債表'!Q31,IF(ERROR.TYPE('資產負債表'!Q27/'資產負債表'!Q31)=2,"無定義","n/a"))</f>
        <v/>
      </c>
      <c r="R69" s="22">
        <f>IFERROR('資產負債表'!R27/'資產負債表'!R31,IF(ERROR.TYPE('資產負債表'!R27/'資產負債表'!R31)=2,"無定義","n/a"))</f>
        <v/>
      </c>
      <c r="S69" s="22">
        <f>IFERROR('資產負債表'!S27/'資產負債表'!S31,IF(ERROR.TYPE('資產負債表'!S27/'資產負債表'!S31)=2,"無定義","n/a"))</f>
        <v/>
      </c>
      <c r="T69" s="22">
        <f>IFERROR('資產負債表'!T27/'資產負債表'!T31,IF(ERROR.TYPE('資產負債表'!T27/'資產負債表'!T31)=2,"無定義","n/a"))</f>
        <v/>
      </c>
      <c r="U69" s="22">
        <f>IFERROR('資產負債表'!U27/'資產負債表'!U31,IF(ERROR.TYPE('資產負債表'!U27/'資產負債表'!U31)=2,"無定義","n/a"))</f>
        <v/>
      </c>
      <c r="V69" s="22">
        <f>IFERROR('資產負債表'!V27/'資產負債表'!V31,IF(ERROR.TYPE('資產負債表'!V27/'資產負債表'!V31)=2,"無定義","n/a"))</f>
        <v/>
      </c>
      <c r="W69" s="22">
        <f>IFERROR('資產負債表'!W27/'資產負債表'!W31,IF(ERROR.TYPE('資產負債表'!W27/'資產負債表'!W31)=2,"無定義","n/a"))</f>
        <v/>
      </c>
      <c r="X69" s="22">
        <f>IFERROR('資產負債表'!X27/'資產負債表'!X31,IF(ERROR.TYPE('資產負債表'!X27/'資產負債表'!X31)=2,"無定義","n/a"))</f>
        <v/>
      </c>
    </row>
    <row r="70">
      <c r="A70" s="12" t="inlineStr">
        <is>
          <t>淨負債</t>
        </is>
      </c>
      <c r="B70" s="12" t="inlineStr">
        <is>
          <t>Net Debt</t>
        </is>
      </c>
      <c r="C70" s="13">
        <f>IFERROR('資產負債表'!C27-'資產負債表'!C3-'資產負債表'!C4,IF(ERROR.TYPE('資產負債表'!C27-'資產負債表'!C3-'資產負債表'!C4)=2,"無定義","n/a"))</f>
        <v/>
      </c>
      <c r="D70" s="13">
        <f>IFERROR('資產負債表'!D27-'資產負債表'!D3-'資產負債表'!D4,IF(ERROR.TYPE('資產負債表'!D27-'資產負債表'!D3-'資產負債表'!D4)=2,"無定義","n/a"))</f>
        <v/>
      </c>
      <c r="E70" s="13">
        <f>IFERROR('資產負債表'!E27-'資產負債表'!E3-'資產負債表'!E4,IF(ERROR.TYPE('資產負債表'!E27-'資產負債表'!E3-'資產負債表'!E4)=2,"無定義","n/a"))</f>
        <v/>
      </c>
      <c r="F70" s="13">
        <f>IFERROR('資產負債表'!F27-'資產負債表'!F3-'資產負債表'!F4,IF(ERROR.TYPE('資產負債表'!F27-'資產負債表'!F3-'資產負債表'!F4)=2,"無定義","n/a"))</f>
        <v/>
      </c>
      <c r="G70" s="13">
        <f>IFERROR('資產負債表'!G27-'資產負債表'!G3-'資產負債表'!G4,IF(ERROR.TYPE('資產負債表'!G27-'資產負債表'!G3-'資產負債表'!G4)=2,"無定義","n/a"))</f>
        <v/>
      </c>
      <c r="H70" s="13">
        <f>IFERROR('資產負債表'!H27-'資產負債表'!H3-'資產負債表'!H4,IF(ERROR.TYPE('資產負債表'!H27-'資產負債表'!H3-'資產負債表'!H4)=2,"無定義","n/a"))</f>
        <v/>
      </c>
      <c r="I70" s="13">
        <f>IFERROR('資產負債表'!I27-'資產負債表'!I3-'資產負債表'!I4,IF(ERROR.TYPE('資產負債表'!I27-'資產負債表'!I3-'資產負債表'!I4)=2,"無定義","n/a"))</f>
        <v/>
      </c>
      <c r="J70" s="13">
        <f>IFERROR('資產負債表'!J27-'資產負債表'!J3-'資產負債表'!J4,IF(ERROR.TYPE('資產負債表'!J27-'資產負債表'!J3-'資產負債表'!J4)=2,"無定義","n/a"))</f>
        <v/>
      </c>
      <c r="K70" s="13">
        <f>IFERROR('資產負債表'!K27-'資產負債表'!K3-'資產負債表'!K4,IF(ERROR.TYPE('資產負債表'!K27-'資產負債表'!K3-'資產負債表'!K4)=2,"無定義","n/a"))</f>
        <v/>
      </c>
      <c r="L70" s="13">
        <f>IFERROR('資產負債表'!L27-'資產負債表'!L3-'資產負債表'!L4,IF(ERROR.TYPE('資產負債表'!L27-'資產負債表'!L3-'資產負債表'!L4)=2,"無定義","n/a"))</f>
        <v/>
      </c>
      <c r="M70" s="13">
        <f>IFERROR('資產負債表'!M27-'資產負債表'!M3-'資產負債表'!M4,IF(ERROR.TYPE('資產負債表'!M27-'資產負債表'!M3-'資產負債表'!M4)=2,"無定義","n/a"))</f>
        <v/>
      </c>
      <c r="N70" s="13">
        <f>IFERROR('資產負債表'!N27-'資產負債表'!N3-'資產負債表'!N4,IF(ERROR.TYPE('資產負債表'!N27-'資產負債表'!N3-'資產負債表'!N4)=2,"無定義","n/a"))</f>
        <v/>
      </c>
      <c r="O70" s="13">
        <f>IFERROR('資產負債表'!O27-'資產負債表'!O3-'資產負債表'!O4,IF(ERROR.TYPE('資產負債表'!O27-'資產負債表'!O3-'資產負債表'!O4)=2,"無定義","n/a"))</f>
        <v/>
      </c>
      <c r="P70" s="13">
        <f>IFERROR('資產負債表'!P27-'資產負債表'!P3-'資產負債表'!P4,IF(ERROR.TYPE('資產負債表'!P27-'資產負債表'!P3-'資產負債表'!P4)=2,"無定義","n/a"))</f>
        <v/>
      </c>
      <c r="Q70" s="13">
        <f>IFERROR('資產負債表'!Q27-'資產負債表'!Q3-'資產負債表'!Q4,IF(ERROR.TYPE('資產負債表'!Q27-'資產負債表'!Q3-'資產負債表'!Q4)=2,"無定義","n/a"))</f>
        <v/>
      </c>
      <c r="R70" s="13">
        <f>IFERROR('資產負債表'!R27-'資產負債表'!R3-'資產負債表'!R4,IF(ERROR.TYPE('資產負債表'!R27-'資產負債表'!R3-'資產負債表'!R4)=2,"無定義","n/a"))</f>
        <v/>
      </c>
      <c r="S70" s="13">
        <f>IFERROR('資產負債表'!S27-'資產負債表'!S3-'資產負債表'!S4,IF(ERROR.TYPE('資產負債表'!S27-'資產負債表'!S3-'資產負債表'!S4)=2,"無定義","n/a"))</f>
        <v/>
      </c>
      <c r="T70" s="13">
        <f>IFERROR('資產負債表'!T27-'資產負債表'!T3-'資產負債表'!T4,IF(ERROR.TYPE('資產負債表'!T27-'資產負債表'!T3-'資產負債表'!T4)=2,"無定義","n/a"))</f>
        <v/>
      </c>
      <c r="U70" s="13">
        <f>IFERROR('資產負債表'!U27-'資產負債表'!U3-'資產負債表'!U4,IF(ERROR.TYPE('資產負債表'!U27-'資產負債表'!U3-'資產負債表'!U4)=2,"無定義","n/a"))</f>
        <v/>
      </c>
      <c r="V70" s="13">
        <f>IFERROR('資產負債表'!V27-'資產負債表'!V3-'資產負債表'!V4,IF(ERROR.TYPE('資產負債表'!V27-'資產負債表'!V3-'資產負債表'!V4)=2,"無定義","n/a"))</f>
        <v/>
      </c>
      <c r="W70" s="13">
        <f>IFERROR('資產負債表'!W27-'資產負債表'!W3-'資產負債表'!W4,IF(ERROR.TYPE('資產負債表'!W27-'資產負債表'!W3-'資產負債表'!W4)=2,"無定義","n/a"))</f>
        <v/>
      </c>
      <c r="X70" s="13">
        <f>IFERROR('資產負債表'!X27-'資產負債表'!X3-'資產負債表'!X4,IF(ERROR.TYPE('資產負債表'!X27-'資產負債表'!X3-'資產負債表'!X4)=2,"無定義","n/a"))</f>
        <v/>
      </c>
    </row>
    <row r="71">
      <c r="A71" s="12" t="inlineStr">
        <is>
          <t>營業租賃負債合計</t>
        </is>
      </c>
      <c r="B71" s="12" t="inlineStr">
        <is>
          <t>Operating Lease Liability, Total</t>
        </is>
      </c>
      <c r="C71" s="13">
        <f>IFERROR('資產負債表'!C12+'資產負債表'!C29,IF(ERROR.TYPE('資產負債表'!C12+'資產負債表'!C29)=2,"無定義","n/a"))</f>
        <v/>
      </c>
      <c r="D71" s="13">
        <f>IFERROR('資產負債表'!D12+'資產負債表'!D29,IF(ERROR.TYPE('資產負債表'!D12+'資產負債表'!D29)=2,"無定義","n/a"))</f>
        <v/>
      </c>
      <c r="E71" s="13">
        <f>IFERROR('資產負債表'!E12+'資產負債表'!E29,IF(ERROR.TYPE('資產負債表'!E12+'資產負債表'!E29)=2,"無定義","n/a"))</f>
        <v/>
      </c>
      <c r="F71" s="13">
        <f>IFERROR('資產負債表'!F12+'資產負債表'!F29,IF(ERROR.TYPE('資產負債表'!F12+'資產負債表'!F29)=2,"無定義","n/a"))</f>
        <v/>
      </c>
      <c r="G71" s="13">
        <f>IFERROR('資產負債表'!G12+'資產負債表'!G29,IF(ERROR.TYPE('資產負債表'!G12+'資產負債表'!G29)=2,"無定義","n/a"))</f>
        <v/>
      </c>
      <c r="H71" s="13">
        <f>IFERROR('資產負債表'!H12+'資產負債表'!H29,IF(ERROR.TYPE('資產負債表'!H12+'資產負債表'!H29)=2,"無定義","n/a"))</f>
        <v/>
      </c>
      <c r="I71" s="13">
        <f>IFERROR('資產負債表'!I12+'資產負債表'!I29,IF(ERROR.TYPE('資產負債表'!I12+'資產負債表'!I29)=2,"無定義","n/a"))</f>
        <v/>
      </c>
      <c r="J71" s="13">
        <f>IFERROR('資產負債表'!J12+'資產負債表'!J29,IF(ERROR.TYPE('資產負債表'!J12+'資產負債表'!J29)=2,"無定義","n/a"))</f>
        <v/>
      </c>
      <c r="K71" s="13">
        <f>IFERROR('資產負債表'!K12+'資產負債表'!K29,IF(ERROR.TYPE('資產負債表'!K12+'資產負債表'!K29)=2,"無定義","n/a"))</f>
        <v/>
      </c>
      <c r="L71" s="13">
        <f>IFERROR('資產負債表'!L12+'資產負債表'!L29,IF(ERROR.TYPE('資產負債表'!L12+'資產負債表'!L29)=2,"無定義","n/a"))</f>
        <v/>
      </c>
      <c r="M71" s="13">
        <f>IFERROR('資產負債表'!M12+'資產負債表'!M29,IF(ERROR.TYPE('資產負債表'!M12+'資產負債表'!M29)=2,"無定義","n/a"))</f>
        <v/>
      </c>
      <c r="N71" s="13">
        <f>IFERROR('資產負債表'!N12+'資產負債表'!N29,IF(ERROR.TYPE('資產負債表'!N12+'資產負債表'!N29)=2,"無定義","n/a"))</f>
        <v/>
      </c>
      <c r="O71" s="13">
        <f>IFERROR('資產負債表'!O12+'資產負債表'!O29,IF(ERROR.TYPE('資產負債表'!O12+'資產負債表'!O29)=2,"無定義","n/a"))</f>
        <v/>
      </c>
      <c r="P71" s="13">
        <f>IFERROR('資產負債表'!P12+'資產負債表'!P29,IF(ERROR.TYPE('資產負債表'!P12+'資產負債表'!P29)=2,"無定義","n/a"))</f>
        <v/>
      </c>
      <c r="Q71" s="13">
        <f>IFERROR('資產負債表'!Q12+'資產負債表'!Q29,IF(ERROR.TYPE('資產負債表'!Q12+'資產負債表'!Q29)=2,"無定義","n/a"))</f>
        <v/>
      </c>
      <c r="R71" s="13">
        <f>IFERROR('資產負債表'!R12+'資產負債表'!R29,IF(ERROR.TYPE('資產負債表'!R12+'資產負債表'!R29)=2,"無定義","n/a"))</f>
        <v/>
      </c>
      <c r="S71" s="13">
        <f>IFERROR('資產負債表'!S12+'資產負債表'!S29,IF(ERROR.TYPE('資產負債表'!S12+'資產負債表'!S29)=2,"無定義","n/a"))</f>
        <v/>
      </c>
      <c r="T71" s="13">
        <f>IFERROR('資產負債表'!T12+'資產負債表'!T29,IF(ERROR.TYPE('資產負債表'!T12+'資產負債表'!T29)=2,"無定義","n/a"))</f>
        <v/>
      </c>
      <c r="U71" s="13">
        <f>IFERROR('資產負債表'!U12+'資產負債表'!U29,IF(ERROR.TYPE('資產負債表'!U12+'資產負債表'!U29)=2,"無定義","n/a"))</f>
        <v/>
      </c>
      <c r="V71" s="13">
        <f>IFERROR('資產負債表'!V12+'資產負債表'!V29,IF(ERROR.TYPE('資產負債表'!V12+'資產負債表'!V29)=2,"無定義","n/a"))</f>
        <v/>
      </c>
      <c r="W71" s="13">
        <f>IFERROR('資產負債表'!W12+'資產負債表'!W29,IF(ERROR.TYPE('資產負債表'!W12+'資產負債表'!W29)=2,"無定義","n/a"))</f>
        <v/>
      </c>
      <c r="X71" s="13">
        <f>IFERROR('資產負債表'!X12+'資產負債表'!X29,IF(ERROR.TYPE('資產負債表'!X12+'資產負債表'!X29)=2,"無定義","n/a"))</f>
        <v/>
      </c>
    </row>
    <row r="72">
      <c r="A72" s="12" t="inlineStr">
        <is>
          <t>淨負債／EBITDA</t>
        </is>
      </c>
      <c r="B72" s="12" t="inlineStr">
        <is>
          <t>Net Debt / EBITDA</t>
        </is>
      </c>
      <c r="C72" s="22">
        <f>IFERROR('關鍵指標'!C70/'關鍵指標'!C34,IF(ERROR.TYPE('關鍵指標'!C70/'關鍵指標'!C34)=2,"無定義","n/a"))</f>
        <v/>
      </c>
      <c r="D72" s="22">
        <f>IFERROR('關鍵指標'!D70/'關鍵指標'!D34,IF(ERROR.TYPE('關鍵指標'!D70/'關鍵指標'!D34)=2,"無定義","n/a"))</f>
        <v/>
      </c>
      <c r="E72" s="22">
        <f>IFERROR('關鍵指標'!E70/'關鍵指標'!E34,IF(ERROR.TYPE('關鍵指標'!E70/'關鍵指標'!E34)=2,"無定義","n/a"))</f>
        <v/>
      </c>
      <c r="F72" s="22">
        <f>IFERROR('關鍵指標'!F70/'關鍵指標'!F34,IF(ERROR.TYPE('關鍵指標'!F70/'關鍵指標'!F34)=2,"無定義","n/a"))</f>
        <v/>
      </c>
      <c r="G72" s="22">
        <f>IFERROR('關鍵指標'!G70/'關鍵指標'!G34,IF(ERROR.TYPE('關鍵指標'!G70/'關鍵指標'!G34)=2,"無定義","n/a"))</f>
        <v/>
      </c>
      <c r="H72" s="22">
        <f>IFERROR('關鍵指標'!H70/'關鍵指標'!H34,IF(ERROR.TYPE('關鍵指標'!H70/'關鍵指標'!H34)=2,"無定義","n/a"))</f>
        <v/>
      </c>
      <c r="I72" s="22">
        <f>IFERROR('關鍵指標'!I70/'關鍵指標'!I34,IF(ERROR.TYPE('關鍵指標'!I70/'關鍵指標'!I34)=2,"無定義","n/a"))</f>
        <v/>
      </c>
      <c r="J72" s="22">
        <f>IFERROR('關鍵指標'!J70/'關鍵指標'!J34,IF(ERROR.TYPE('關鍵指標'!J70/'關鍵指標'!J34)=2,"無定義","n/a"))</f>
        <v/>
      </c>
      <c r="K72" s="22">
        <f>IFERROR('關鍵指標'!K70/'關鍵指標'!K34,IF(ERROR.TYPE('關鍵指標'!K70/'關鍵指標'!K34)=2,"無定義","n/a"))</f>
        <v/>
      </c>
      <c r="L72" s="22">
        <f>IFERROR('關鍵指標'!L70/'關鍵指標'!L34,IF(ERROR.TYPE('關鍵指標'!L70/'關鍵指標'!L34)=2,"無定義","n/a"))</f>
        <v/>
      </c>
      <c r="M72" s="22">
        <f>IFERROR('關鍵指標'!M70/'關鍵指標'!M34,IF(ERROR.TYPE('關鍵指標'!M70/'關鍵指標'!M34)=2,"無定義","n/a"))</f>
        <v/>
      </c>
      <c r="N72" s="22">
        <f>IFERROR('關鍵指標'!N70/'關鍵指標'!N34,IF(ERROR.TYPE('關鍵指標'!N70/'關鍵指標'!N34)=2,"無定義","n/a"))</f>
        <v/>
      </c>
      <c r="O72" s="22">
        <f>IFERROR('關鍵指標'!O70/'關鍵指標'!O34,IF(ERROR.TYPE('關鍵指標'!O70/'關鍵指標'!O34)=2,"無定義","n/a"))</f>
        <v/>
      </c>
      <c r="P72" s="22">
        <f>IFERROR('關鍵指標'!P70/'關鍵指標'!P34,IF(ERROR.TYPE('關鍵指標'!P70/'關鍵指標'!P34)=2,"無定義","n/a"))</f>
        <v/>
      </c>
      <c r="Q72" s="22">
        <f>IFERROR('關鍵指標'!Q70/'關鍵指標'!Q34,IF(ERROR.TYPE('關鍵指標'!Q70/'關鍵指標'!Q34)=2,"無定義","n/a"))</f>
        <v/>
      </c>
      <c r="R72" s="22">
        <f>IFERROR('關鍵指標'!R70/'關鍵指標'!R34,IF(ERROR.TYPE('關鍵指標'!R70/'關鍵指標'!R34)=2,"無定義","n/a"))</f>
        <v/>
      </c>
      <c r="S72" s="22">
        <f>IFERROR('關鍵指標'!S70/'關鍵指標'!S34,IF(ERROR.TYPE('關鍵指標'!S70/'關鍵指標'!S34)=2,"無定義","n/a"))</f>
        <v/>
      </c>
      <c r="T72" s="22">
        <f>IFERROR('關鍵指標'!T70/'關鍵指標'!T34,IF(ERROR.TYPE('關鍵指標'!T70/'關鍵指標'!T34)=2,"無定義","n/a"))</f>
        <v/>
      </c>
      <c r="U72" s="22">
        <f>IFERROR('關鍵指標'!U70/'關鍵指標'!U34,IF(ERROR.TYPE('關鍵指標'!U70/'關鍵指標'!U34)=2,"無定義","n/a"))</f>
        <v/>
      </c>
      <c r="V72" s="22">
        <f>IFERROR('關鍵指標'!V70/'關鍵指標'!V34,IF(ERROR.TYPE('關鍵指標'!V70/'關鍵指標'!V34)=2,"無定義","n/a"))</f>
        <v/>
      </c>
      <c r="W72" s="22">
        <f>IFERROR('關鍵指標'!W70/'關鍵指標'!W34,IF(ERROR.TYPE('關鍵指標'!W70/'關鍵指標'!W34)=2,"無定義","n/a"))</f>
        <v/>
      </c>
      <c r="X72" s="22">
        <f>IFERROR('關鍵指標'!X70/'關鍵指標'!X34,IF(ERROR.TYPE('關鍵指標'!X70/'關鍵指標'!X34)=2,"無定義","n/a"))</f>
        <v/>
      </c>
    </row>
    <row r="73">
      <c r="A73" s="12" t="inlineStr">
        <is>
          <t>淨負債／EBITDA（單季）</t>
        </is>
      </c>
      <c r="B73" s="12" t="inlineStr">
        <is>
          <t>Net Debt / EBITDA (Quarterly)</t>
        </is>
      </c>
      <c r="C73" s="22">
        <f>IFERROR('關鍵指標'!C70/('關鍵指標'!C35*4),IF(ERROR.TYPE('關鍵指標'!C70/('關鍵指標'!C35*4))=2,"無定義","n/a"))</f>
        <v/>
      </c>
      <c r="D73" s="22">
        <f>IFERROR('關鍵指標'!D70/('關鍵指標'!D35*4),IF(ERROR.TYPE('關鍵指標'!D70/('關鍵指標'!D35*4))=2,"無定義","n/a"))</f>
        <v/>
      </c>
      <c r="E73" s="22">
        <f>IFERROR('關鍵指標'!E70/('關鍵指標'!E35*4),IF(ERROR.TYPE('關鍵指標'!E70/('關鍵指標'!E35*4))=2,"無定義","n/a"))</f>
        <v/>
      </c>
      <c r="F73" s="22">
        <f>IFERROR('關鍵指標'!F70/('關鍵指標'!F35*4),IF(ERROR.TYPE('關鍵指標'!F70/('關鍵指標'!F35*4))=2,"無定義","n/a"))</f>
        <v/>
      </c>
      <c r="G73" s="22">
        <f>IFERROR('關鍵指標'!G70/('關鍵指標'!G35*4),IF(ERROR.TYPE('關鍵指標'!G70/('關鍵指標'!G35*4))=2,"無定義","n/a"))</f>
        <v/>
      </c>
      <c r="H73" s="22">
        <f>IFERROR('關鍵指標'!H70/('關鍵指標'!H35*4),IF(ERROR.TYPE('關鍵指標'!H70/('關鍵指標'!H35*4))=2,"無定義","n/a"))</f>
        <v/>
      </c>
      <c r="I73" s="22">
        <f>IFERROR('關鍵指標'!I70/('關鍵指標'!I35*4),IF(ERROR.TYPE('關鍵指標'!I70/('關鍵指標'!I35*4))=2,"無定義","n/a"))</f>
        <v/>
      </c>
      <c r="J73" s="22">
        <f>IFERROR('關鍵指標'!J70/('關鍵指標'!J35*4),IF(ERROR.TYPE('關鍵指標'!J70/('關鍵指標'!J35*4))=2,"無定義","n/a"))</f>
        <v/>
      </c>
      <c r="K73" s="22">
        <f>IFERROR('關鍵指標'!K70/('關鍵指標'!K35*4),IF(ERROR.TYPE('關鍵指標'!K70/('關鍵指標'!K35*4))=2,"無定義","n/a"))</f>
        <v/>
      </c>
      <c r="L73" s="22">
        <f>IFERROR('關鍵指標'!L70/('關鍵指標'!L35*4),IF(ERROR.TYPE('關鍵指標'!L70/('關鍵指標'!L35*4))=2,"無定義","n/a"))</f>
        <v/>
      </c>
      <c r="M73" s="22">
        <f>IFERROR('關鍵指標'!M70/('關鍵指標'!M35*4),IF(ERROR.TYPE('關鍵指標'!M70/('關鍵指標'!M35*4))=2,"無定義","n/a"))</f>
        <v/>
      </c>
      <c r="N73" s="22">
        <f>IFERROR('關鍵指標'!N70/('關鍵指標'!N35*4),IF(ERROR.TYPE('關鍵指標'!N70/('關鍵指標'!N35*4))=2,"無定義","n/a"))</f>
        <v/>
      </c>
      <c r="O73" s="22">
        <f>IFERROR('關鍵指標'!O70/('關鍵指標'!O35*4),IF(ERROR.TYPE('關鍵指標'!O70/('關鍵指標'!O35*4))=2,"無定義","n/a"))</f>
        <v/>
      </c>
      <c r="P73" s="22">
        <f>IFERROR('關鍵指標'!P70/('關鍵指標'!P35*4),IF(ERROR.TYPE('關鍵指標'!P70/('關鍵指標'!P35*4))=2,"無定義","n/a"))</f>
        <v/>
      </c>
      <c r="Q73" s="22">
        <f>IFERROR('關鍵指標'!Q70/('關鍵指標'!Q35*4),IF(ERROR.TYPE('關鍵指標'!Q70/('關鍵指標'!Q35*4))=2,"無定義","n/a"))</f>
        <v/>
      </c>
      <c r="R73" s="22">
        <f>IFERROR('關鍵指標'!R70/('關鍵指標'!R35*4),IF(ERROR.TYPE('關鍵指標'!R70/('關鍵指標'!R35*4))=2,"無定義","n/a"))</f>
        <v/>
      </c>
      <c r="S73" s="22">
        <f>IFERROR('關鍵指標'!S70/('關鍵指標'!S35*4),IF(ERROR.TYPE('關鍵指標'!S70/('關鍵指標'!S35*4))=2,"無定義","n/a"))</f>
        <v/>
      </c>
      <c r="T73" s="22">
        <f>IFERROR('關鍵指標'!T70/('關鍵指標'!T35*4),IF(ERROR.TYPE('關鍵指標'!T70/('關鍵指標'!T35*4))=2,"無定義","n/a"))</f>
        <v/>
      </c>
      <c r="U73" s="22">
        <f>IFERROR('關鍵指標'!U70/('關鍵指標'!U35*4),IF(ERROR.TYPE('關鍵指標'!U70/('關鍵指標'!U35*4))=2,"無定義","n/a"))</f>
        <v/>
      </c>
      <c r="V73" s="22">
        <f>IFERROR('關鍵指標'!V70/('關鍵指標'!V35*4),IF(ERROR.TYPE('關鍵指標'!V70/('關鍵指標'!V35*4))=2,"無定義","n/a"))</f>
        <v/>
      </c>
      <c r="W73" s="22">
        <f>IFERROR('關鍵指標'!W70/('關鍵指標'!W35*4),IF(ERROR.TYPE('關鍵指標'!W70/('關鍵指標'!W35*4))=2,"無定義","n/a"))</f>
        <v/>
      </c>
      <c r="X73" s="22">
        <f>IFERROR('關鍵指標'!X70/('關鍵指標'!X35*4),IF(ERROR.TYPE('關鍵指標'!X70/('關鍵指標'!X35*4))=2,"無定義","n/a"))</f>
        <v/>
      </c>
    </row>
    <row r="74">
      <c r="A74" s="12" t="inlineStr">
        <is>
          <t>利息保障倍數</t>
        </is>
      </c>
      <c r="B74" s="12" t="inlineStr">
        <is>
          <t>Interest Coverage</t>
        </is>
      </c>
      <c r="C74" s="22">
        <f>IFERROR('關鍵指標'!C10/'關鍵指標'!C9,IF(ERROR.TYPE('關鍵指標'!C10/'關鍵指標'!C9)=2,"無定義","n/a"))</f>
        <v/>
      </c>
      <c r="D74" s="22">
        <f>IFERROR('關鍵指標'!D10/'關鍵指標'!D9,IF(ERROR.TYPE('關鍵指標'!D10/'關鍵指標'!D9)=2,"無定義","n/a"))</f>
        <v/>
      </c>
      <c r="E74" s="22">
        <f>IFERROR('關鍵指標'!E10/'關鍵指標'!E9,IF(ERROR.TYPE('關鍵指標'!E10/'關鍵指標'!E9)=2,"無定義","n/a"))</f>
        <v/>
      </c>
      <c r="F74" s="22">
        <f>IFERROR('關鍵指標'!F10/'關鍵指標'!F9,IF(ERROR.TYPE('關鍵指標'!F10/'關鍵指標'!F9)=2,"無定義","n/a"))</f>
        <v/>
      </c>
      <c r="G74" s="22">
        <f>IFERROR('關鍵指標'!G10/'關鍵指標'!G9,IF(ERROR.TYPE('關鍵指標'!G10/'關鍵指標'!G9)=2,"無定義","n/a"))</f>
        <v/>
      </c>
      <c r="H74" s="22">
        <f>IFERROR('關鍵指標'!H10/'關鍵指標'!H9,IF(ERROR.TYPE('關鍵指標'!H10/'關鍵指標'!H9)=2,"無定義","n/a"))</f>
        <v/>
      </c>
      <c r="I74" s="22">
        <f>IFERROR('關鍵指標'!I10/'關鍵指標'!I9,IF(ERROR.TYPE('關鍵指標'!I10/'關鍵指標'!I9)=2,"無定義","n/a"))</f>
        <v/>
      </c>
      <c r="J74" s="22">
        <f>IFERROR('關鍵指標'!J10/'關鍵指標'!J9,IF(ERROR.TYPE('關鍵指標'!J10/'關鍵指標'!J9)=2,"無定義","n/a"))</f>
        <v/>
      </c>
      <c r="K74" s="22">
        <f>IFERROR('關鍵指標'!K10/'關鍵指標'!K9,IF(ERROR.TYPE('關鍵指標'!K10/'關鍵指標'!K9)=2,"無定義","n/a"))</f>
        <v/>
      </c>
      <c r="L74" s="22">
        <f>IFERROR('關鍵指標'!L10/'關鍵指標'!L9,IF(ERROR.TYPE('關鍵指標'!L10/'關鍵指標'!L9)=2,"無定義","n/a"))</f>
        <v/>
      </c>
      <c r="M74" s="22">
        <f>IFERROR('關鍵指標'!M10/'關鍵指標'!M9,IF(ERROR.TYPE('關鍵指標'!M10/'關鍵指標'!M9)=2,"無定義","n/a"))</f>
        <v/>
      </c>
      <c r="N74" s="22">
        <f>IFERROR('關鍵指標'!N10/'關鍵指標'!N9,IF(ERROR.TYPE('關鍵指標'!N10/'關鍵指標'!N9)=2,"無定義","n/a"))</f>
        <v/>
      </c>
      <c r="O74" s="22">
        <f>IFERROR('關鍵指標'!O10/'關鍵指標'!O9,IF(ERROR.TYPE('關鍵指標'!O10/'關鍵指標'!O9)=2,"無定義","n/a"))</f>
        <v/>
      </c>
      <c r="P74" s="22">
        <f>IFERROR('關鍵指標'!P10/'關鍵指標'!P9,IF(ERROR.TYPE('關鍵指標'!P10/'關鍵指標'!P9)=2,"無定義","n/a"))</f>
        <v/>
      </c>
      <c r="Q74" s="22">
        <f>IFERROR('關鍵指標'!Q10/'關鍵指標'!Q9,IF(ERROR.TYPE('關鍵指標'!Q10/'關鍵指標'!Q9)=2,"無定義","n/a"))</f>
        <v/>
      </c>
      <c r="R74" s="22">
        <f>IFERROR('關鍵指標'!R10/'關鍵指標'!R9,IF(ERROR.TYPE('關鍵指標'!R10/'關鍵指標'!R9)=2,"無定義","n/a"))</f>
        <v/>
      </c>
      <c r="S74" s="22">
        <f>IFERROR('關鍵指標'!S10/'關鍵指標'!S9,IF(ERROR.TYPE('關鍵指標'!S10/'關鍵指標'!S9)=2,"無定義","n/a"))</f>
        <v/>
      </c>
      <c r="T74" s="22">
        <f>IFERROR('關鍵指標'!T10/'關鍵指標'!T9,IF(ERROR.TYPE('關鍵指標'!T10/'關鍵指標'!T9)=2,"無定義","n/a"))</f>
        <v/>
      </c>
      <c r="U74" s="22">
        <f>IFERROR('關鍵指標'!U10/'關鍵指標'!U9,IF(ERROR.TYPE('關鍵指標'!U10/'關鍵指標'!U9)=2,"無定義","n/a"))</f>
        <v/>
      </c>
      <c r="V74" s="22">
        <f>IFERROR('關鍵指標'!V10/'關鍵指標'!V9,IF(ERROR.TYPE('關鍵指標'!V10/'關鍵指標'!V9)=2,"無定義","n/a"))</f>
        <v/>
      </c>
      <c r="W74" s="22">
        <f>IFERROR('關鍵指標'!W10/'關鍵指標'!W9,IF(ERROR.TYPE('關鍵指標'!W10/'關鍵指標'!W9)=2,"無定義","n/a"))</f>
        <v/>
      </c>
      <c r="X74" s="22">
        <f>IFERROR('關鍵指標'!X10/'關鍵指標'!X9,IF(ERROR.TYPE('關鍵指標'!X10/'關鍵指標'!X9)=2,"無定義","n/a"))</f>
        <v/>
      </c>
    </row>
    <row r="75">
      <c r="A75" s="12" t="inlineStr">
        <is>
          <t>利息保障倍數（單季）</t>
        </is>
      </c>
      <c r="B75" s="12" t="inlineStr">
        <is>
          <t>Interest Coverage (Quarterly)</t>
        </is>
      </c>
      <c r="C75" s="22">
        <f>IF('損益表'!C10=0,"—",IFERROR('損益表'!C14/'損益表'!C10,IF(ERROR.TYPE('損益表'!C14/'損益表'!C10)=2,"無定義","n/a")))</f>
        <v/>
      </c>
      <c r="D75" s="22">
        <f>IF('損益表'!D10=0,"—",IFERROR('損益表'!D14/'損益表'!D10,IF(ERROR.TYPE('損益表'!D14/'損益表'!D10)=2,"無定義","n/a")))</f>
        <v/>
      </c>
      <c r="E75" s="22">
        <f>IF('損益表'!E10=0,"—",IFERROR('損益表'!E14/'損益表'!E10,IF(ERROR.TYPE('損益表'!E14/'損益表'!E10)=2,"無定義","n/a")))</f>
        <v/>
      </c>
      <c r="F75" s="22">
        <f>IF('損益表'!F10=0,"—",IFERROR('損益表'!F14/'損益表'!F10,IF(ERROR.TYPE('損益表'!F14/'損益表'!F10)=2,"無定義","n/a")))</f>
        <v/>
      </c>
      <c r="G75" s="22">
        <f>IF('損益表'!G10=0,"—",IFERROR('損益表'!G14/'損益表'!G10,IF(ERROR.TYPE('損益表'!G14/'損益表'!G10)=2,"無定義","n/a")))</f>
        <v/>
      </c>
      <c r="H75" s="22">
        <f>IF('損益表'!H10=0,"—",IFERROR('損益表'!H14/'損益表'!H10,IF(ERROR.TYPE('損益表'!H14/'損益表'!H10)=2,"無定義","n/a")))</f>
        <v/>
      </c>
      <c r="I75" s="22">
        <f>IF('損益表'!I10=0,"—",IFERROR('損益表'!I14/'損益表'!I10,IF(ERROR.TYPE('損益表'!I14/'損益表'!I10)=2,"無定義","n/a")))</f>
        <v/>
      </c>
      <c r="J75" s="22">
        <f>IF('損益表'!J10=0,"—",IFERROR('損益表'!J14/'損益表'!J10,IF(ERROR.TYPE('損益表'!J14/'損益表'!J10)=2,"無定義","n/a")))</f>
        <v/>
      </c>
      <c r="K75" s="22">
        <f>IF('損益表'!K10=0,"—",IFERROR('損益表'!K14/'損益表'!K10,IF(ERROR.TYPE('損益表'!K14/'損益表'!K10)=2,"無定義","n/a")))</f>
        <v/>
      </c>
      <c r="L75" s="22">
        <f>IF('損益表'!L10=0,"—",IFERROR('損益表'!L14/'損益表'!L10,IF(ERROR.TYPE('損益表'!L14/'損益表'!L10)=2,"無定義","n/a")))</f>
        <v/>
      </c>
      <c r="M75" s="22">
        <f>IF('損益表'!M10=0,"—",IFERROR('損益表'!M14/'損益表'!M10,IF(ERROR.TYPE('損益表'!M14/'損益表'!M10)=2,"無定義","n/a")))</f>
        <v/>
      </c>
      <c r="N75" s="22">
        <f>IF('損益表'!N10=0,"—",IFERROR('損益表'!N14/'損益表'!N10,IF(ERROR.TYPE('損益表'!N14/'損益表'!N10)=2,"無定義","n/a")))</f>
        <v/>
      </c>
      <c r="O75" s="22">
        <f>IF('損益表'!O10=0,"—",IFERROR('損益表'!O14/'損益表'!O10,IF(ERROR.TYPE('損益表'!O14/'損益表'!O10)=2,"無定義","n/a")))</f>
        <v/>
      </c>
      <c r="P75" s="22">
        <f>IF('損益表'!P10=0,"—",IFERROR('損益表'!P14/'損益表'!P10,IF(ERROR.TYPE('損益表'!P14/'損益表'!P10)=2,"無定義","n/a")))</f>
        <v/>
      </c>
      <c r="Q75" s="22">
        <f>IF('損益表'!Q10=0,"—",IFERROR('損益表'!Q14/'損益表'!Q10,IF(ERROR.TYPE('損益表'!Q14/'損益表'!Q10)=2,"無定義","n/a")))</f>
        <v/>
      </c>
      <c r="R75" s="22">
        <f>IF('損益表'!R10=0,"—",IFERROR('損益表'!R14/'損益表'!R10,IF(ERROR.TYPE('損益表'!R14/'損益表'!R10)=2,"無定義","n/a")))</f>
        <v/>
      </c>
      <c r="S75" s="22">
        <f>IF('損益表'!S10=0,"—",IFERROR('損益表'!S14/'損益表'!S10,IF(ERROR.TYPE('損益表'!S14/'損益表'!S10)=2,"無定義","n/a")))</f>
        <v/>
      </c>
      <c r="T75" s="22">
        <f>IF('損益表'!T10=0,"—",IFERROR('損益表'!T14/'損益表'!T10,IF(ERROR.TYPE('損益表'!T14/'損益表'!T10)=2,"無定義","n/a")))</f>
        <v/>
      </c>
      <c r="U75" s="22">
        <f>IF('損益表'!U10=0,"—",IFERROR('損益表'!U14/'損益表'!U10,IF(ERROR.TYPE('損益表'!U14/'損益表'!U10)=2,"無定義","n/a")))</f>
        <v/>
      </c>
      <c r="V75" s="22">
        <f>IF('損益表'!V10=0,"—",IFERROR('損益表'!V14/'損益表'!V10,IF(ERROR.TYPE('損益表'!V14/'損益表'!V10)=2,"無定義","n/a")))</f>
        <v/>
      </c>
      <c r="W75" s="22">
        <f>IF('損益表'!W10=0,"—",IFERROR('損益表'!W14/'損益表'!W10,IF(ERROR.TYPE('損益表'!W14/'損益表'!W10)=2,"無定義","n/a")))</f>
        <v/>
      </c>
      <c r="X75" s="22">
        <f>IF('損益表'!X10=0,"—",IFERROR('損益表'!X14/'損益表'!X10,IF(ERROR.TYPE('損益表'!X14/'損益表'!X10)=2,"無定義","n/a")))</f>
        <v/>
      </c>
    </row>
    <row r="76">
      <c r="A76" s="19" t="inlineStr">
        <is>
          <t>▍現金流品質</t>
        </is>
      </c>
      <c r="B76" s="20" t="n"/>
      <c r="C76" s="20" t="n"/>
      <c r="D76" s="20" t="n"/>
      <c r="E76" s="20" t="n"/>
      <c r="F76" s="20" t="n"/>
      <c r="G76" s="20" t="n"/>
      <c r="H76" s="20" t="n"/>
      <c r="I76" s="20" t="n"/>
      <c r="J76" s="20" t="n"/>
      <c r="K76" s="20" t="n"/>
      <c r="L76" s="20" t="n"/>
      <c r="M76" s="20" t="n"/>
      <c r="N76" s="20" t="n"/>
      <c r="O76" s="20" t="n"/>
      <c r="P76" s="20" t="n"/>
      <c r="Q76" s="20" t="n"/>
      <c r="R76" s="20" t="n"/>
      <c r="S76" s="20" t="n"/>
      <c r="T76" s="20" t="n"/>
      <c r="U76" s="20" t="n"/>
      <c r="V76" s="20" t="n"/>
      <c r="W76" s="20" t="n"/>
      <c r="X76" s="20" t="n"/>
    </row>
    <row r="77">
      <c r="A77" s="12" t="inlineStr">
        <is>
          <t>自由現金流</t>
        </is>
      </c>
      <c r="B77" s="12" t="inlineStr">
        <is>
          <t>Free Cash Flow</t>
        </is>
      </c>
      <c r="C77" s="13">
        <f>IFERROR('現金流量表'!C4-'現金流量表'!C5,IF(ERROR.TYPE('現金流量表'!C4-'現金流量表'!C5)=2,"無定義","n/a"))</f>
        <v/>
      </c>
      <c r="D77" s="13">
        <f>IFERROR('現金流量表'!D4-'現金流量表'!D5,IF(ERROR.TYPE('現金流量表'!D4-'現金流量表'!D5)=2,"無定義","n/a"))</f>
        <v/>
      </c>
      <c r="E77" s="13">
        <f>IFERROR('現金流量表'!E4-'現金流量表'!E5,IF(ERROR.TYPE('現金流量表'!E4-'現金流量表'!E5)=2,"無定義","n/a"))</f>
        <v/>
      </c>
      <c r="F77" s="13">
        <f>IFERROR('現金流量表'!F4-'現金流量表'!F5,IF(ERROR.TYPE('現金流量表'!F4-'現金流量表'!F5)=2,"無定義","n/a"))</f>
        <v/>
      </c>
      <c r="G77" s="13">
        <f>IFERROR('現金流量表'!G4-'現金流量表'!G5,IF(ERROR.TYPE('現金流量表'!G4-'現金流量表'!G5)=2,"無定義","n/a"))</f>
        <v/>
      </c>
      <c r="H77" s="13">
        <f>IFERROR('現金流量表'!H4-'現金流量表'!H5,IF(ERROR.TYPE('現金流量表'!H4-'現金流量表'!H5)=2,"無定義","n/a"))</f>
        <v/>
      </c>
      <c r="I77" s="13">
        <f>IFERROR('現金流量表'!I4-'現金流量表'!I5,IF(ERROR.TYPE('現金流量表'!I4-'現金流量表'!I5)=2,"無定義","n/a"))</f>
        <v/>
      </c>
      <c r="J77" s="13">
        <f>IFERROR('現金流量表'!J4-'現金流量表'!J5,IF(ERROR.TYPE('現金流量表'!J4-'現金流量表'!J5)=2,"無定義","n/a"))</f>
        <v/>
      </c>
      <c r="K77" s="13">
        <f>IFERROR('現金流量表'!K4-'現金流量表'!K5,IF(ERROR.TYPE('現金流量表'!K4-'現金流量表'!K5)=2,"無定義","n/a"))</f>
        <v/>
      </c>
      <c r="L77" s="13">
        <f>IFERROR('現金流量表'!L4-'現金流量表'!L5,IF(ERROR.TYPE('現金流量表'!L4-'現金流量表'!L5)=2,"無定義","n/a"))</f>
        <v/>
      </c>
      <c r="M77" s="13">
        <f>IFERROR('現金流量表'!M4-'現金流量表'!M5,IF(ERROR.TYPE('現金流量表'!M4-'現金流量表'!M5)=2,"無定義","n/a"))</f>
        <v/>
      </c>
      <c r="N77" s="13">
        <f>IFERROR('現金流量表'!N4-'現金流量表'!N5,IF(ERROR.TYPE('現金流量表'!N4-'現金流量表'!N5)=2,"無定義","n/a"))</f>
        <v/>
      </c>
      <c r="O77" s="13">
        <f>IFERROR('現金流量表'!O4-'現金流量表'!O5,IF(ERROR.TYPE('現金流量表'!O4-'現金流量表'!O5)=2,"無定義","n/a"))</f>
        <v/>
      </c>
      <c r="P77" s="13">
        <f>IFERROR('現金流量表'!P4-'現金流量表'!P5,IF(ERROR.TYPE('現金流量表'!P4-'現金流量表'!P5)=2,"無定義","n/a"))</f>
        <v/>
      </c>
      <c r="Q77" s="13">
        <f>IFERROR('現金流量表'!Q4-'現金流量表'!Q5,IF(ERROR.TYPE('現金流量表'!Q4-'現金流量表'!Q5)=2,"無定義","n/a"))</f>
        <v/>
      </c>
      <c r="R77" s="13">
        <f>IFERROR('現金流量表'!R4-'現金流量表'!R5,IF(ERROR.TYPE('現金流量表'!R4-'現金流量表'!R5)=2,"無定義","n/a"))</f>
        <v/>
      </c>
      <c r="S77" s="13">
        <f>IFERROR('現金流量表'!S4-'現金流量表'!S5,IF(ERROR.TYPE('現金流量表'!S4-'現金流量表'!S5)=2,"無定義","n/a"))</f>
        <v/>
      </c>
      <c r="T77" s="13">
        <f>IFERROR('現金流量表'!T4-'現金流量表'!T5,IF(ERROR.TYPE('現金流量表'!T4-'現金流量表'!T5)=2,"無定義","n/a"))</f>
        <v/>
      </c>
      <c r="U77" s="13">
        <f>IFERROR('現金流量表'!U4-'現金流量表'!U5,IF(ERROR.TYPE('現金流量表'!U4-'現金流量表'!U5)=2,"無定義","n/a"))</f>
        <v/>
      </c>
      <c r="V77" s="13">
        <f>IFERROR('現金流量表'!V4-'現金流量表'!V5,IF(ERROR.TYPE('現金流量表'!V4-'現金流量表'!V5)=2,"無定義","n/a"))</f>
        <v/>
      </c>
      <c r="W77" s="13">
        <f>IFERROR('現金流量表'!W4-'現金流量表'!W5,IF(ERROR.TYPE('現金流量表'!W4-'現金流量表'!W5)=2,"無定義","n/a"))</f>
        <v/>
      </c>
      <c r="X77" s="13">
        <f>IFERROR('現金流量表'!X4-'現金流量表'!X5,IF(ERROR.TYPE('現金流量表'!X4-'現金流量表'!X5)=2,"無定義","n/a"))</f>
        <v/>
      </c>
    </row>
    <row r="78">
      <c r="A78" s="12" t="inlineStr">
        <is>
          <t>自由現金流利潤率（水準，滾動四季）</t>
        </is>
      </c>
      <c r="B78" s="12" t="inlineStr">
        <is>
          <t>FCF Margin TTM (level)</t>
        </is>
      </c>
      <c r="C78" s="21">
        <f>IFERROR(('關鍵指標'!C17-'關鍵指標'!C18)/'關鍵指標'!C3,IF(ERROR.TYPE(('關鍵指標'!C17-'關鍵指標'!C18)/'關鍵指標'!C3)=2,"無定義","n/a"))</f>
        <v/>
      </c>
      <c r="D78" s="21">
        <f>IFERROR(('關鍵指標'!D17-'關鍵指標'!D18)/'關鍵指標'!D3,IF(ERROR.TYPE(('關鍵指標'!D17-'關鍵指標'!D18)/'關鍵指標'!D3)=2,"無定義","n/a"))</f>
        <v/>
      </c>
      <c r="E78" s="21">
        <f>IFERROR(('關鍵指標'!E17-'關鍵指標'!E18)/'關鍵指標'!E3,IF(ERROR.TYPE(('關鍵指標'!E17-'關鍵指標'!E18)/'關鍵指標'!E3)=2,"無定義","n/a"))</f>
        <v/>
      </c>
      <c r="F78" s="21">
        <f>IFERROR(('關鍵指標'!F17-'關鍵指標'!F18)/'關鍵指標'!F3,IF(ERROR.TYPE(('關鍵指標'!F17-'關鍵指標'!F18)/'關鍵指標'!F3)=2,"無定義","n/a"))</f>
        <v/>
      </c>
      <c r="G78" s="21">
        <f>IFERROR(('關鍵指標'!G17-'關鍵指標'!G18)/'關鍵指標'!G3,IF(ERROR.TYPE(('關鍵指標'!G17-'關鍵指標'!G18)/'關鍵指標'!G3)=2,"無定義","n/a"))</f>
        <v/>
      </c>
      <c r="H78" s="21">
        <f>IFERROR(('關鍵指標'!H17-'關鍵指標'!H18)/'關鍵指標'!H3,IF(ERROR.TYPE(('關鍵指標'!H17-'關鍵指標'!H18)/'關鍵指標'!H3)=2,"無定義","n/a"))</f>
        <v/>
      </c>
      <c r="I78" s="21">
        <f>IFERROR(('關鍵指標'!I17-'關鍵指標'!I18)/'關鍵指標'!I3,IF(ERROR.TYPE(('關鍵指標'!I17-'關鍵指標'!I18)/'關鍵指標'!I3)=2,"無定義","n/a"))</f>
        <v/>
      </c>
      <c r="J78" s="21">
        <f>IFERROR(('關鍵指標'!J17-'關鍵指標'!J18)/'關鍵指標'!J3,IF(ERROR.TYPE(('關鍵指標'!J17-'關鍵指標'!J18)/'關鍵指標'!J3)=2,"無定義","n/a"))</f>
        <v/>
      </c>
      <c r="K78" s="21">
        <f>IFERROR(('關鍵指標'!K17-'關鍵指標'!K18)/'關鍵指標'!K3,IF(ERROR.TYPE(('關鍵指標'!K17-'關鍵指標'!K18)/'關鍵指標'!K3)=2,"無定義","n/a"))</f>
        <v/>
      </c>
      <c r="L78" s="21">
        <f>IFERROR(('關鍵指標'!L17-'關鍵指標'!L18)/'關鍵指標'!L3,IF(ERROR.TYPE(('關鍵指標'!L17-'關鍵指標'!L18)/'關鍵指標'!L3)=2,"無定義","n/a"))</f>
        <v/>
      </c>
      <c r="M78" s="21">
        <f>IFERROR(('關鍵指標'!M17-'關鍵指標'!M18)/'關鍵指標'!M3,IF(ERROR.TYPE(('關鍵指標'!M17-'關鍵指標'!M18)/'關鍵指標'!M3)=2,"無定義","n/a"))</f>
        <v/>
      </c>
      <c r="N78" s="21">
        <f>IFERROR(('關鍵指標'!N17-'關鍵指標'!N18)/'關鍵指標'!N3,IF(ERROR.TYPE(('關鍵指標'!N17-'關鍵指標'!N18)/'關鍵指標'!N3)=2,"無定義","n/a"))</f>
        <v/>
      </c>
      <c r="O78" s="21">
        <f>IFERROR(('關鍵指標'!O17-'關鍵指標'!O18)/'關鍵指標'!O3,IF(ERROR.TYPE(('關鍵指標'!O17-'關鍵指標'!O18)/'關鍵指標'!O3)=2,"無定義","n/a"))</f>
        <v/>
      </c>
      <c r="P78" s="21">
        <f>IFERROR(('關鍵指標'!P17-'關鍵指標'!P18)/'關鍵指標'!P3,IF(ERROR.TYPE(('關鍵指標'!P17-'關鍵指標'!P18)/'關鍵指標'!P3)=2,"無定義","n/a"))</f>
        <v/>
      </c>
      <c r="Q78" s="21">
        <f>IFERROR(('關鍵指標'!Q17-'關鍵指標'!Q18)/'關鍵指標'!Q3,IF(ERROR.TYPE(('關鍵指標'!Q17-'關鍵指標'!Q18)/'關鍵指標'!Q3)=2,"無定義","n/a"))</f>
        <v/>
      </c>
      <c r="R78" s="21">
        <f>IFERROR(('關鍵指標'!R17-'關鍵指標'!R18)/'關鍵指標'!R3,IF(ERROR.TYPE(('關鍵指標'!R17-'關鍵指標'!R18)/'關鍵指標'!R3)=2,"無定義","n/a"))</f>
        <v/>
      </c>
      <c r="S78" s="21">
        <f>IFERROR(('關鍵指標'!S17-'關鍵指標'!S18)/'關鍵指標'!S3,IF(ERROR.TYPE(('關鍵指標'!S17-'關鍵指標'!S18)/'關鍵指標'!S3)=2,"無定義","n/a"))</f>
        <v/>
      </c>
      <c r="T78" s="21">
        <f>IFERROR(('關鍵指標'!T17-'關鍵指標'!T18)/'關鍵指標'!T3,IF(ERROR.TYPE(('關鍵指標'!T17-'關鍵指標'!T18)/'關鍵指標'!T3)=2,"無定義","n/a"))</f>
        <v/>
      </c>
      <c r="U78" s="21">
        <f>IFERROR(('關鍵指標'!U17-'關鍵指標'!U18)/'關鍵指標'!U3,IF(ERROR.TYPE(('關鍵指標'!U17-'關鍵指標'!U18)/'關鍵指標'!U3)=2,"無定義","n/a"))</f>
        <v/>
      </c>
      <c r="V78" s="21">
        <f>IFERROR(('關鍵指標'!V17-'關鍵指標'!V18)/'關鍵指標'!V3,IF(ERROR.TYPE(('關鍵指標'!V17-'關鍵指標'!V18)/'關鍵指標'!V3)=2,"無定義","n/a"))</f>
        <v/>
      </c>
      <c r="W78" s="21">
        <f>IFERROR(('關鍵指標'!W17-'關鍵指標'!W18)/'關鍵指標'!W3,IF(ERROR.TYPE(('關鍵指標'!W17-'關鍵指標'!W18)/'關鍵指標'!W3)=2,"無定義","n/a"))</f>
        <v/>
      </c>
      <c r="X78" s="21">
        <f>IFERROR(('關鍵指標'!X17-'關鍵指標'!X18)/'關鍵指標'!X3,IF(ERROR.TYPE(('關鍵指標'!X17-'關鍵指標'!X18)/'關鍵指標'!X3)=2,"無定義","n/a"))</f>
        <v/>
      </c>
    </row>
    <row r="79">
      <c r="A79" s="12" t="inlineStr">
        <is>
          <t>自由現金流利潤率</t>
        </is>
      </c>
      <c r="B79" s="12" t="inlineStr">
        <is>
          <t>FCF Margin</t>
        </is>
      </c>
      <c r="C79" s="21">
        <f>IFERROR('關鍵指標'!C77/'損益表'!C2,IF(ERROR.TYPE('關鍵指標'!C77/'損益表'!C2)=2,"無定義","n/a"))</f>
        <v/>
      </c>
      <c r="D79" s="21">
        <f>IFERROR('關鍵指標'!D77/'損益表'!D2,IF(ERROR.TYPE('關鍵指標'!D77/'損益表'!D2)=2,"無定義","n/a"))</f>
        <v/>
      </c>
      <c r="E79" s="21">
        <f>IFERROR('關鍵指標'!E77/'損益表'!E2,IF(ERROR.TYPE('關鍵指標'!E77/'損益表'!E2)=2,"無定義","n/a"))</f>
        <v/>
      </c>
      <c r="F79" s="21">
        <f>IFERROR('關鍵指標'!F77/'損益表'!F2,IF(ERROR.TYPE('關鍵指標'!F77/'損益表'!F2)=2,"無定義","n/a"))</f>
        <v/>
      </c>
      <c r="G79" s="21">
        <f>IFERROR('關鍵指標'!G77/'損益表'!G2,IF(ERROR.TYPE('關鍵指標'!G77/'損益表'!G2)=2,"無定義","n/a"))</f>
        <v/>
      </c>
      <c r="H79" s="21">
        <f>IFERROR('關鍵指標'!H77/'損益表'!H2,IF(ERROR.TYPE('關鍵指標'!H77/'損益表'!H2)=2,"無定義","n/a"))</f>
        <v/>
      </c>
      <c r="I79" s="21">
        <f>IFERROR('關鍵指標'!I77/'損益表'!I2,IF(ERROR.TYPE('關鍵指標'!I77/'損益表'!I2)=2,"無定義","n/a"))</f>
        <v/>
      </c>
      <c r="J79" s="21">
        <f>IFERROR('關鍵指標'!J77/'損益表'!J2,IF(ERROR.TYPE('關鍵指標'!J77/'損益表'!J2)=2,"無定義","n/a"))</f>
        <v/>
      </c>
      <c r="K79" s="21">
        <f>IFERROR('關鍵指標'!K77/'損益表'!K2,IF(ERROR.TYPE('關鍵指標'!K77/'損益表'!K2)=2,"無定義","n/a"))</f>
        <v/>
      </c>
      <c r="L79" s="21">
        <f>IFERROR('關鍵指標'!L77/'損益表'!L2,IF(ERROR.TYPE('關鍵指標'!L77/'損益表'!L2)=2,"無定義","n/a"))</f>
        <v/>
      </c>
      <c r="M79" s="21">
        <f>IFERROR('關鍵指標'!M77/'損益表'!M2,IF(ERROR.TYPE('關鍵指標'!M77/'損益表'!M2)=2,"無定義","n/a"))</f>
        <v/>
      </c>
      <c r="N79" s="21">
        <f>IFERROR('關鍵指標'!N77/'損益表'!N2,IF(ERROR.TYPE('關鍵指標'!N77/'損益表'!N2)=2,"無定義","n/a"))</f>
        <v/>
      </c>
      <c r="O79" s="21">
        <f>IFERROR('關鍵指標'!O77/'損益表'!O2,IF(ERROR.TYPE('關鍵指標'!O77/'損益表'!O2)=2,"無定義","n/a"))</f>
        <v/>
      </c>
      <c r="P79" s="21">
        <f>IFERROR('關鍵指標'!P77/'損益表'!P2,IF(ERROR.TYPE('關鍵指標'!P77/'損益表'!P2)=2,"無定義","n/a"))</f>
        <v/>
      </c>
      <c r="Q79" s="21">
        <f>IFERROR('關鍵指標'!Q77/'損益表'!Q2,IF(ERROR.TYPE('關鍵指標'!Q77/'損益表'!Q2)=2,"無定義","n/a"))</f>
        <v/>
      </c>
      <c r="R79" s="21">
        <f>IFERROR('關鍵指標'!R77/'損益表'!R2,IF(ERROR.TYPE('關鍵指標'!R77/'損益表'!R2)=2,"無定義","n/a"))</f>
        <v/>
      </c>
      <c r="S79" s="21">
        <f>IFERROR('關鍵指標'!S77/'損益表'!S2,IF(ERROR.TYPE('關鍵指標'!S77/'損益表'!S2)=2,"無定義","n/a"))</f>
        <v/>
      </c>
      <c r="T79" s="21">
        <f>IFERROR('關鍵指標'!T77/'損益表'!T2,IF(ERROR.TYPE('關鍵指標'!T77/'損益表'!T2)=2,"無定義","n/a"))</f>
        <v/>
      </c>
      <c r="U79" s="21">
        <f>IFERROR('關鍵指標'!U77/'損益表'!U2,IF(ERROR.TYPE('關鍵指標'!U77/'損益表'!U2)=2,"無定義","n/a"))</f>
        <v/>
      </c>
      <c r="V79" s="21">
        <f>IFERROR('關鍵指標'!V77/'損益表'!V2,IF(ERROR.TYPE('關鍵指標'!V77/'損益表'!V2)=2,"無定義","n/a"))</f>
        <v/>
      </c>
      <c r="W79" s="21">
        <f>IFERROR('關鍵指標'!W77/'損益表'!W2,IF(ERROR.TYPE('關鍵指標'!W77/'損益表'!W2)=2,"無定義","n/a"))</f>
        <v/>
      </c>
      <c r="X79" s="21">
        <f>IFERROR('關鍵指標'!X77/'損益表'!X2,IF(ERROR.TYPE('關鍵指標'!X77/'損益表'!X2)=2,"無定義","n/a"))</f>
        <v/>
      </c>
    </row>
    <row r="80">
      <c r="A80" s="12" t="inlineStr">
        <is>
          <t>自由現金流對淨利比（滾動四季）</t>
        </is>
      </c>
      <c r="B80" s="12" t="inlineStr">
        <is>
          <t>FCF / Net Income TTM</t>
        </is>
      </c>
      <c r="C80" s="21">
        <f>IFERROR(('關鍵指標'!C17-'關鍵指標'!C18)/'關鍵指標'!C16,IF(ERROR.TYPE(('關鍵指標'!C17-'關鍵指標'!C18)/'關鍵指標'!C16)=2,"無定義","n/a"))</f>
        <v/>
      </c>
      <c r="D80" s="21">
        <f>IFERROR(('關鍵指標'!D17-'關鍵指標'!D18)/'關鍵指標'!D16,IF(ERROR.TYPE(('關鍵指標'!D17-'關鍵指標'!D18)/'關鍵指標'!D16)=2,"無定義","n/a"))</f>
        <v/>
      </c>
      <c r="E80" s="21">
        <f>IFERROR(('關鍵指標'!E17-'關鍵指標'!E18)/'關鍵指標'!E16,IF(ERROR.TYPE(('關鍵指標'!E17-'關鍵指標'!E18)/'關鍵指標'!E16)=2,"無定義","n/a"))</f>
        <v/>
      </c>
      <c r="F80" s="21">
        <f>IFERROR(('關鍵指標'!F17-'關鍵指標'!F18)/'關鍵指標'!F16,IF(ERROR.TYPE(('關鍵指標'!F17-'關鍵指標'!F18)/'關鍵指標'!F16)=2,"無定義","n/a"))</f>
        <v/>
      </c>
      <c r="G80" s="21">
        <f>IFERROR(('關鍵指標'!G17-'關鍵指標'!G18)/'關鍵指標'!G16,IF(ERROR.TYPE(('關鍵指標'!G17-'關鍵指標'!G18)/'關鍵指標'!G16)=2,"無定義","n/a"))</f>
        <v/>
      </c>
      <c r="H80" s="21">
        <f>IFERROR(('關鍵指標'!H17-'關鍵指標'!H18)/'關鍵指標'!H16,IF(ERROR.TYPE(('關鍵指標'!H17-'關鍵指標'!H18)/'關鍵指標'!H16)=2,"無定義","n/a"))</f>
        <v/>
      </c>
      <c r="I80" s="21">
        <f>IFERROR(('關鍵指標'!I17-'關鍵指標'!I18)/'關鍵指標'!I16,IF(ERROR.TYPE(('關鍵指標'!I17-'關鍵指標'!I18)/'關鍵指標'!I16)=2,"無定義","n/a"))</f>
        <v/>
      </c>
      <c r="J80" s="21">
        <f>IFERROR(('關鍵指標'!J17-'關鍵指標'!J18)/'關鍵指標'!J16,IF(ERROR.TYPE(('關鍵指標'!J17-'關鍵指標'!J18)/'關鍵指標'!J16)=2,"無定義","n/a"))</f>
        <v/>
      </c>
      <c r="K80" s="21">
        <f>IFERROR(('關鍵指標'!K17-'關鍵指標'!K18)/'關鍵指標'!K16,IF(ERROR.TYPE(('關鍵指標'!K17-'關鍵指標'!K18)/'關鍵指標'!K16)=2,"無定義","n/a"))</f>
        <v/>
      </c>
      <c r="L80" s="21">
        <f>IFERROR(('關鍵指標'!L17-'關鍵指標'!L18)/'關鍵指標'!L16,IF(ERROR.TYPE(('關鍵指標'!L17-'關鍵指標'!L18)/'關鍵指標'!L16)=2,"無定義","n/a"))</f>
        <v/>
      </c>
      <c r="M80" s="21">
        <f>IFERROR(('關鍵指標'!M17-'關鍵指標'!M18)/'關鍵指標'!M16,IF(ERROR.TYPE(('關鍵指標'!M17-'關鍵指標'!M18)/'關鍵指標'!M16)=2,"無定義","n/a"))</f>
        <v/>
      </c>
      <c r="N80" s="21">
        <f>IFERROR(('關鍵指標'!N17-'關鍵指標'!N18)/'關鍵指標'!N16,IF(ERROR.TYPE(('關鍵指標'!N17-'關鍵指標'!N18)/'關鍵指標'!N16)=2,"無定義","n/a"))</f>
        <v/>
      </c>
      <c r="O80" s="21">
        <f>IFERROR(('關鍵指標'!O17-'關鍵指標'!O18)/'關鍵指標'!O16,IF(ERROR.TYPE(('關鍵指標'!O17-'關鍵指標'!O18)/'關鍵指標'!O16)=2,"無定義","n/a"))</f>
        <v/>
      </c>
      <c r="P80" s="21">
        <f>IFERROR(('關鍵指標'!P17-'關鍵指標'!P18)/'關鍵指標'!P16,IF(ERROR.TYPE(('關鍵指標'!P17-'關鍵指標'!P18)/'關鍵指標'!P16)=2,"無定義","n/a"))</f>
        <v/>
      </c>
      <c r="Q80" s="21">
        <f>IFERROR(('關鍵指標'!Q17-'關鍵指標'!Q18)/'關鍵指標'!Q16,IF(ERROR.TYPE(('關鍵指標'!Q17-'關鍵指標'!Q18)/'關鍵指標'!Q16)=2,"無定義","n/a"))</f>
        <v/>
      </c>
      <c r="R80" s="21">
        <f>IFERROR(('關鍵指標'!R17-'關鍵指標'!R18)/'關鍵指標'!R16,IF(ERROR.TYPE(('關鍵指標'!R17-'關鍵指標'!R18)/'關鍵指標'!R16)=2,"無定義","n/a"))</f>
        <v/>
      </c>
      <c r="S80" s="21">
        <f>IFERROR(('關鍵指標'!S17-'關鍵指標'!S18)/'關鍵指標'!S16,IF(ERROR.TYPE(('關鍵指標'!S17-'關鍵指標'!S18)/'關鍵指標'!S16)=2,"無定義","n/a"))</f>
        <v/>
      </c>
      <c r="T80" s="21">
        <f>IFERROR(('關鍵指標'!T17-'關鍵指標'!T18)/'關鍵指標'!T16,IF(ERROR.TYPE(('關鍵指標'!T17-'關鍵指標'!T18)/'關鍵指標'!T16)=2,"無定義","n/a"))</f>
        <v/>
      </c>
      <c r="U80" s="21">
        <f>IFERROR(('關鍵指標'!U17-'關鍵指標'!U18)/'關鍵指標'!U16,IF(ERROR.TYPE(('關鍵指標'!U17-'關鍵指標'!U18)/'關鍵指標'!U16)=2,"無定義","n/a"))</f>
        <v/>
      </c>
      <c r="V80" s="21">
        <f>IFERROR(('關鍵指標'!V17-'關鍵指標'!V18)/'關鍵指標'!V16,IF(ERROR.TYPE(('關鍵指標'!V17-'關鍵指標'!V18)/'關鍵指標'!V16)=2,"無定義","n/a"))</f>
        <v/>
      </c>
      <c r="W80" s="21">
        <f>IFERROR(('關鍵指標'!W17-'關鍵指標'!W18)/'關鍵指標'!W16,IF(ERROR.TYPE(('關鍵指標'!W17-'關鍵指標'!W18)/'關鍵指標'!W16)=2,"無定義","n/a"))</f>
        <v/>
      </c>
      <c r="X80" s="21">
        <f>IFERROR(('關鍵指標'!X17-'關鍵指標'!X18)/'關鍵指標'!X16,IF(ERROR.TYPE(('關鍵指標'!X17-'關鍵指標'!X18)/'關鍵指標'!X16)=2,"無定義","n/a"))</f>
        <v/>
      </c>
    </row>
    <row r="81">
      <c r="A81" s="12" t="inlineStr">
        <is>
          <t>現金含量</t>
        </is>
      </c>
      <c r="B81" s="12" t="inlineStr">
        <is>
          <t>CFO / Net Income</t>
        </is>
      </c>
      <c r="C81" s="22">
        <f>IFERROR('關鍵指標'!C17/'關鍵指標'!C16,IF(ERROR.TYPE('關鍵指標'!C17/'關鍵指標'!C16)=2,"無定義","n/a"))</f>
        <v/>
      </c>
      <c r="D81" s="22">
        <f>IFERROR('關鍵指標'!D17/'關鍵指標'!D16,IF(ERROR.TYPE('關鍵指標'!D17/'關鍵指標'!D16)=2,"無定義","n/a"))</f>
        <v/>
      </c>
      <c r="E81" s="22">
        <f>IFERROR('關鍵指標'!E17/'關鍵指標'!E16,IF(ERROR.TYPE('關鍵指標'!E17/'關鍵指標'!E16)=2,"無定義","n/a"))</f>
        <v/>
      </c>
      <c r="F81" s="22">
        <f>IFERROR('關鍵指標'!F17/'關鍵指標'!F16,IF(ERROR.TYPE('關鍵指標'!F17/'關鍵指標'!F16)=2,"無定義","n/a"))</f>
        <v/>
      </c>
      <c r="G81" s="22">
        <f>IFERROR('關鍵指標'!G17/'關鍵指標'!G16,IF(ERROR.TYPE('關鍵指標'!G17/'關鍵指標'!G16)=2,"無定義","n/a"))</f>
        <v/>
      </c>
      <c r="H81" s="22">
        <f>IFERROR('關鍵指標'!H17/'關鍵指標'!H16,IF(ERROR.TYPE('關鍵指標'!H17/'關鍵指標'!H16)=2,"無定義","n/a"))</f>
        <v/>
      </c>
      <c r="I81" s="22">
        <f>IFERROR('關鍵指標'!I17/'關鍵指標'!I16,IF(ERROR.TYPE('關鍵指標'!I17/'關鍵指標'!I16)=2,"無定義","n/a"))</f>
        <v/>
      </c>
      <c r="J81" s="22">
        <f>IFERROR('關鍵指標'!J17/'關鍵指標'!J16,IF(ERROR.TYPE('關鍵指標'!J17/'關鍵指標'!J16)=2,"無定義","n/a"))</f>
        <v/>
      </c>
      <c r="K81" s="22">
        <f>IFERROR('關鍵指標'!K17/'關鍵指標'!K16,IF(ERROR.TYPE('關鍵指標'!K17/'關鍵指標'!K16)=2,"無定義","n/a"))</f>
        <v/>
      </c>
      <c r="L81" s="22">
        <f>IFERROR('關鍵指標'!L17/'關鍵指標'!L16,IF(ERROR.TYPE('關鍵指標'!L17/'關鍵指標'!L16)=2,"無定義","n/a"))</f>
        <v/>
      </c>
      <c r="M81" s="22">
        <f>IFERROR('關鍵指標'!M17/'關鍵指標'!M16,IF(ERROR.TYPE('關鍵指標'!M17/'關鍵指標'!M16)=2,"無定義","n/a"))</f>
        <v/>
      </c>
      <c r="N81" s="22">
        <f>IFERROR('關鍵指標'!N17/'關鍵指標'!N16,IF(ERROR.TYPE('關鍵指標'!N17/'關鍵指標'!N16)=2,"無定義","n/a"))</f>
        <v/>
      </c>
      <c r="O81" s="22">
        <f>IFERROR('關鍵指標'!O17/'關鍵指標'!O16,IF(ERROR.TYPE('關鍵指標'!O17/'關鍵指標'!O16)=2,"無定義","n/a"))</f>
        <v/>
      </c>
      <c r="P81" s="22">
        <f>IFERROR('關鍵指標'!P17/'關鍵指標'!P16,IF(ERROR.TYPE('關鍵指標'!P17/'關鍵指標'!P16)=2,"無定義","n/a"))</f>
        <v/>
      </c>
      <c r="Q81" s="22">
        <f>IFERROR('關鍵指標'!Q17/'關鍵指標'!Q16,IF(ERROR.TYPE('關鍵指標'!Q17/'關鍵指標'!Q16)=2,"無定義","n/a"))</f>
        <v/>
      </c>
      <c r="R81" s="22">
        <f>IFERROR('關鍵指標'!R17/'關鍵指標'!R16,IF(ERROR.TYPE('關鍵指標'!R17/'關鍵指標'!R16)=2,"無定義","n/a"))</f>
        <v/>
      </c>
      <c r="S81" s="22">
        <f>IFERROR('關鍵指標'!S17/'關鍵指標'!S16,IF(ERROR.TYPE('關鍵指標'!S17/'關鍵指標'!S16)=2,"無定義","n/a"))</f>
        <v/>
      </c>
      <c r="T81" s="22">
        <f>IFERROR('關鍵指標'!T17/'關鍵指標'!T16,IF(ERROR.TYPE('關鍵指標'!T17/'關鍵指標'!T16)=2,"無定義","n/a"))</f>
        <v/>
      </c>
      <c r="U81" s="22">
        <f>IFERROR('關鍵指標'!U17/'關鍵指標'!U16,IF(ERROR.TYPE('關鍵指標'!U17/'關鍵指標'!U16)=2,"無定義","n/a"))</f>
        <v/>
      </c>
      <c r="V81" s="22">
        <f>IFERROR('關鍵指標'!V17/'關鍵指標'!V16,IF(ERROR.TYPE('關鍵指標'!V17/'關鍵指標'!V16)=2,"無定義","n/a"))</f>
        <v/>
      </c>
      <c r="W81" s="22">
        <f>IFERROR('關鍵指標'!W17/'關鍵指標'!W16,IF(ERROR.TYPE('關鍵指標'!W17/'關鍵指標'!W16)=2,"無定義","n/a"))</f>
        <v/>
      </c>
      <c r="X81" s="22">
        <f>IFERROR('關鍵指標'!X17/'關鍵指標'!X16,IF(ERROR.TYPE('關鍵指標'!X17/'關鍵指標'!X16)=2,"無定義","n/a"))</f>
        <v/>
      </c>
    </row>
    <row r="82">
      <c r="A82" s="12" t="inlineStr">
        <is>
          <t>營運現金流對淨利比（單季）</t>
        </is>
      </c>
      <c r="B82" s="12" t="inlineStr">
        <is>
          <t>OCF / Net Income (Quarterly)</t>
        </is>
      </c>
      <c r="C82" s="22">
        <f>IFERROR('現金流量表'!C4/'損益表'!C17,IF(ERROR.TYPE('現金流量表'!C4/'損益表'!C17)=2,"無定義","n/a"))</f>
        <v/>
      </c>
      <c r="D82" s="22">
        <f>IFERROR('現金流量表'!D4/'損益表'!D17,IF(ERROR.TYPE('現金流量表'!D4/'損益表'!D17)=2,"無定義","n/a"))</f>
        <v/>
      </c>
      <c r="E82" s="22">
        <f>IFERROR('現金流量表'!E4/'損益表'!E17,IF(ERROR.TYPE('現金流量表'!E4/'損益表'!E17)=2,"無定義","n/a"))</f>
        <v/>
      </c>
      <c r="F82" s="22">
        <f>IFERROR('現金流量表'!F4/'損益表'!F17,IF(ERROR.TYPE('現金流量表'!F4/'損益表'!F17)=2,"無定義","n/a"))</f>
        <v/>
      </c>
      <c r="G82" s="22">
        <f>IFERROR('現金流量表'!G4/'損益表'!G17,IF(ERROR.TYPE('現金流量表'!G4/'損益表'!G17)=2,"無定義","n/a"))</f>
        <v/>
      </c>
      <c r="H82" s="22">
        <f>IFERROR('現金流量表'!H4/'損益表'!H17,IF(ERROR.TYPE('現金流量表'!H4/'損益表'!H17)=2,"無定義","n/a"))</f>
        <v/>
      </c>
      <c r="I82" s="22">
        <f>IFERROR('現金流量表'!I4/'損益表'!I17,IF(ERROR.TYPE('現金流量表'!I4/'損益表'!I17)=2,"無定義","n/a"))</f>
        <v/>
      </c>
      <c r="J82" s="22">
        <f>IFERROR('現金流量表'!J4/'損益表'!J17,IF(ERROR.TYPE('現金流量表'!J4/'損益表'!J17)=2,"無定義","n/a"))</f>
        <v/>
      </c>
      <c r="K82" s="22">
        <f>IFERROR('現金流量表'!K4/'損益表'!K17,IF(ERROR.TYPE('現金流量表'!K4/'損益表'!K17)=2,"無定義","n/a"))</f>
        <v/>
      </c>
      <c r="L82" s="22">
        <f>IFERROR('現金流量表'!L4/'損益表'!L17,IF(ERROR.TYPE('現金流量表'!L4/'損益表'!L17)=2,"無定義","n/a"))</f>
        <v/>
      </c>
      <c r="M82" s="22">
        <f>IFERROR('現金流量表'!M4/'損益表'!M17,IF(ERROR.TYPE('現金流量表'!M4/'損益表'!M17)=2,"無定義","n/a"))</f>
        <v/>
      </c>
      <c r="N82" s="22">
        <f>IFERROR('現金流量表'!N4/'損益表'!N17,IF(ERROR.TYPE('現金流量表'!N4/'損益表'!N17)=2,"無定義","n/a"))</f>
        <v/>
      </c>
      <c r="O82" s="22">
        <f>IFERROR('現金流量表'!O4/'損益表'!O17,IF(ERROR.TYPE('現金流量表'!O4/'損益表'!O17)=2,"無定義","n/a"))</f>
        <v/>
      </c>
      <c r="P82" s="22">
        <f>IFERROR('現金流量表'!P4/'損益表'!P17,IF(ERROR.TYPE('現金流量表'!P4/'損益表'!P17)=2,"無定義","n/a"))</f>
        <v/>
      </c>
      <c r="Q82" s="22">
        <f>IFERROR('現金流量表'!Q4/'損益表'!Q17,IF(ERROR.TYPE('現金流量表'!Q4/'損益表'!Q17)=2,"無定義","n/a"))</f>
        <v/>
      </c>
      <c r="R82" s="22">
        <f>IFERROR('現金流量表'!R4/'損益表'!R17,IF(ERROR.TYPE('現金流量表'!R4/'損益表'!R17)=2,"無定義","n/a"))</f>
        <v/>
      </c>
      <c r="S82" s="22">
        <f>IFERROR('現金流量表'!S4/'損益表'!S17,IF(ERROR.TYPE('現金流量表'!S4/'損益表'!S17)=2,"無定義","n/a"))</f>
        <v/>
      </c>
      <c r="T82" s="22">
        <f>IFERROR('現金流量表'!T4/'損益表'!T17,IF(ERROR.TYPE('現金流量表'!T4/'損益表'!T17)=2,"無定義","n/a"))</f>
        <v/>
      </c>
      <c r="U82" s="22">
        <f>IFERROR('現金流量表'!U4/'損益表'!U17,IF(ERROR.TYPE('現金流量表'!U4/'損益表'!U17)=2,"無定義","n/a"))</f>
        <v/>
      </c>
      <c r="V82" s="22">
        <f>IFERROR('現金流量表'!V4/'損益表'!V17,IF(ERROR.TYPE('現金流量表'!V4/'損益表'!V17)=2,"無定義","n/a"))</f>
        <v/>
      </c>
      <c r="W82" s="22">
        <f>IFERROR('現金流量表'!W4/'損益表'!W17,IF(ERROR.TYPE('現金流量表'!W4/'損益表'!W17)=2,"無定義","n/a"))</f>
        <v/>
      </c>
      <c r="X82" s="22">
        <f>IFERROR('現金流量表'!X4/'損益表'!X17,IF(ERROR.TYPE('現金流量表'!X4/'損益表'!X17)=2,"無定義","n/a"))</f>
        <v/>
      </c>
    </row>
    <row r="83">
      <c r="A83" s="12" t="inlineStr">
        <is>
          <t>資本支出強度</t>
        </is>
      </c>
      <c r="B83" s="12" t="inlineStr">
        <is>
          <t>CapEx / Revenue</t>
        </is>
      </c>
      <c r="C83" s="21">
        <f>IFERROR('現金流量表'!C5/'損益表'!C2,IF(ERROR.TYPE('現金流量表'!C5/'損益表'!C2)=2,"無定義","n/a"))</f>
        <v/>
      </c>
      <c r="D83" s="21">
        <f>IFERROR('現金流量表'!D5/'損益表'!D2,IF(ERROR.TYPE('現金流量表'!D5/'損益表'!D2)=2,"無定義","n/a"))</f>
        <v/>
      </c>
      <c r="E83" s="21">
        <f>IFERROR('現金流量表'!E5/'損益表'!E2,IF(ERROR.TYPE('現金流量表'!E5/'損益表'!E2)=2,"無定義","n/a"))</f>
        <v/>
      </c>
      <c r="F83" s="21">
        <f>IFERROR('現金流量表'!F5/'損益表'!F2,IF(ERROR.TYPE('現金流量表'!F5/'損益表'!F2)=2,"無定義","n/a"))</f>
        <v/>
      </c>
      <c r="G83" s="21">
        <f>IFERROR('現金流量表'!G5/'損益表'!G2,IF(ERROR.TYPE('現金流量表'!G5/'損益表'!G2)=2,"無定義","n/a"))</f>
        <v/>
      </c>
      <c r="H83" s="21">
        <f>IFERROR('現金流量表'!H5/'損益表'!H2,IF(ERROR.TYPE('現金流量表'!H5/'損益表'!H2)=2,"無定義","n/a"))</f>
        <v/>
      </c>
      <c r="I83" s="21">
        <f>IFERROR('現金流量表'!I5/'損益表'!I2,IF(ERROR.TYPE('現金流量表'!I5/'損益表'!I2)=2,"無定義","n/a"))</f>
        <v/>
      </c>
      <c r="J83" s="21">
        <f>IFERROR('現金流量表'!J5/'損益表'!J2,IF(ERROR.TYPE('現金流量表'!J5/'損益表'!J2)=2,"無定義","n/a"))</f>
        <v/>
      </c>
      <c r="K83" s="21">
        <f>IFERROR('現金流量表'!K5/'損益表'!K2,IF(ERROR.TYPE('現金流量表'!K5/'損益表'!K2)=2,"無定義","n/a"))</f>
        <v/>
      </c>
      <c r="L83" s="21">
        <f>IFERROR('現金流量表'!L5/'損益表'!L2,IF(ERROR.TYPE('現金流量表'!L5/'損益表'!L2)=2,"無定義","n/a"))</f>
        <v/>
      </c>
      <c r="M83" s="21">
        <f>IFERROR('現金流量表'!M5/'損益表'!M2,IF(ERROR.TYPE('現金流量表'!M5/'損益表'!M2)=2,"無定義","n/a"))</f>
        <v/>
      </c>
      <c r="N83" s="21">
        <f>IFERROR('現金流量表'!N5/'損益表'!N2,IF(ERROR.TYPE('現金流量表'!N5/'損益表'!N2)=2,"無定義","n/a"))</f>
        <v/>
      </c>
      <c r="O83" s="21">
        <f>IFERROR('現金流量表'!O5/'損益表'!O2,IF(ERROR.TYPE('現金流量表'!O5/'損益表'!O2)=2,"無定義","n/a"))</f>
        <v/>
      </c>
      <c r="P83" s="21">
        <f>IFERROR('現金流量表'!P5/'損益表'!P2,IF(ERROR.TYPE('現金流量表'!P5/'損益表'!P2)=2,"無定義","n/a"))</f>
        <v/>
      </c>
      <c r="Q83" s="21">
        <f>IFERROR('現金流量表'!Q5/'損益表'!Q2,IF(ERROR.TYPE('現金流量表'!Q5/'損益表'!Q2)=2,"無定義","n/a"))</f>
        <v/>
      </c>
      <c r="R83" s="21">
        <f>IFERROR('現金流量表'!R5/'損益表'!R2,IF(ERROR.TYPE('現金流量表'!R5/'損益表'!R2)=2,"無定義","n/a"))</f>
        <v/>
      </c>
      <c r="S83" s="21">
        <f>IFERROR('現金流量表'!S5/'損益表'!S2,IF(ERROR.TYPE('現金流量表'!S5/'損益表'!S2)=2,"無定義","n/a"))</f>
        <v/>
      </c>
      <c r="T83" s="21">
        <f>IFERROR('現金流量表'!T5/'損益表'!T2,IF(ERROR.TYPE('現金流量表'!T5/'損益表'!T2)=2,"無定義","n/a"))</f>
        <v/>
      </c>
      <c r="U83" s="21">
        <f>IFERROR('現金流量表'!U5/'損益表'!U2,IF(ERROR.TYPE('現金流量表'!U5/'損益表'!U2)=2,"無定義","n/a"))</f>
        <v/>
      </c>
      <c r="V83" s="21">
        <f>IFERROR('現金流量表'!V5/'損益表'!V2,IF(ERROR.TYPE('現金流量表'!V5/'損益表'!V2)=2,"無定義","n/a"))</f>
        <v/>
      </c>
      <c r="W83" s="21">
        <f>IFERROR('現金流量表'!W5/'損益表'!W2,IF(ERROR.TYPE('現金流量表'!W5/'損益表'!W2)=2,"無定義","n/a"))</f>
        <v/>
      </c>
      <c r="X83" s="21">
        <f>IFERROR('現金流量表'!X5/'損益表'!X2,IF(ERROR.TYPE('現金流量表'!X5/'損益表'!X2)=2,"無定義","n/a"))</f>
        <v/>
      </c>
    </row>
    <row r="84">
      <c r="A84" s="19" t="inlineStr">
        <is>
          <t>▍股東權益稀釋</t>
        </is>
      </c>
      <c r="B84" s="20" t="n"/>
      <c r="C84" s="20" t="n"/>
      <c r="D84" s="20" t="n"/>
      <c r="E84" s="20" t="n"/>
      <c r="F84" s="20" t="n"/>
      <c r="G84" s="20" t="n"/>
      <c r="H84" s="20" t="n"/>
      <c r="I84" s="20" t="n"/>
      <c r="J84" s="20" t="n"/>
      <c r="K84" s="20" t="n"/>
      <c r="L84" s="20" t="n"/>
      <c r="M84" s="20" t="n"/>
      <c r="N84" s="20" t="n"/>
      <c r="O84" s="20" t="n"/>
      <c r="P84" s="20" t="n"/>
      <c r="Q84" s="20" t="n"/>
      <c r="R84" s="20" t="n"/>
      <c r="S84" s="20" t="n"/>
      <c r="T84" s="20" t="n"/>
      <c r="U84" s="20" t="n"/>
      <c r="V84" s="20" t="n"/>
      <c r="W84" s="20" t="n"/>
      <c r="X84" s="20" t="n"/>
    </row>
    <row r="85">
      <c r="A85" s="12" t="inlineStr">
        <is>
          <t>股份基礎給付佔營收比</t>
        </is>
      </c>
      <c r="B85" s="12" t="inlineStr">
        <is>
          <t>SBC / Revenue</t>
        </is>
      </c>
      <c r="C85" s="21">
        <f>IFERROR('關鍵指標'!C13/'關鍵指標'!C3,IF(ERROR.TYPE('關鍵指標'!C13/'關鍵指標'!C3)=2,"無定義","n/a"))</f>
        <v/>
      </c>
      <c r="D85" s="21">
        <f>IFERROR('關鍵指標'!D13/'關鍵指標'!D3,IF(ERROR.TYPE('關鍵指標'!D13/'關鍵指標'!D3)=2,"無定義","n/a"))</f>
        <v/>
      </c>
      <c r="E85" s="21">
        <f>IFERROR('關鍵指標'!E13/'關鍵指標'!E3,IF(ERROR.TYPE('關鍵指標'!E13/'關鍵指標'!E3)=2,"無定義","n/a"))</f>
        <v/>
      </c>
      <c r="F85" s="21">
        <f>IFERROR('關鍵指標'!F13/'關鍵指標'!F3,IF(ERROR.TYPE('關鍵指標'!F13/'關鍵指標'!F3)=2,"無定義","n/a"))</f>
        <v/>
      </c>
      <c r="G85" s="21">
        <f>IFERROR('關鍵指標'!G13/'關鍵指標'!G3,IF(ERROR.TYPE('關鍵指標'!G13/'關鍵指標'!G3)=2,"無定義","n/a"))</f>
        <v/>
      </c>
      <c r="H85" s="21">
        <f>IFERROR('關鍵指標'!H13/'關鍵指標'!H3,IF(ERROR.TYPE('關鍵指標'!H13/'關鍵指標'!H3)=2,"無定義","n/a"))</f>
        <v/>
      </c>
      <c r="I85" s="21">
        <f>IFERROR('關鍵指標'!I13/'關鍵指標'!I3,IF(ERROR.TYPE('關鍵指標'!I13/'關鍵指標'!I3)=2,"無定義","n/a"))</f>
        <v/>
      </c>
      <c r="J85" s="21">
        <f>IFERROR('關鍵指標'!J13/'關鍵指標'!J3,IF(ERROR.TYPE('關鍵指標'!J13/'關鍵指標'!J3)=2,"無定義","n/a"))</f>
        <v/>
      </c>
      <c r="K85" s="21">
        <f>IFERROR('關鍵指標'!K13/'關鍵指標'!K3,IF(ERROR.TYPE('關鍵指標'!K13/'關鍵指標'!K3)=2,"無定義","n/a"))</f>
        <v/>
      </c>
      <c r="L85" s="21">
        <f>IFERROR('關鍵指標'!L13/'關鍵指標'!L3,IF(ERROR.TYPE('關鍵指標'!L13/'關鍵指標'!L3)=2,"無定義","n/a"))</f>
        <v/>
      </c>
      <c r="M85" s="21">
        <f>IFERROR('關鍵指標'!M13/'關鍵指標'!M3,IF(ERROR.TYPE('關鍵指標'!M13/'關鍵指標'!M3)=2,"無定義","n/a"))</f>
        <v/>
      </c>
      <c r="N85" s="21">
        <f>IFERROR('關鍵指標'!N13/'關鍵指標'!N3,IF(ERROR.TYPE('關鍵指標'!N13/'關鍵指標'!N3)=2,"無定義","n/a"))</f>
        <v/>
      </c>
      <c r="O85" s="21">
        <f>IFERROR('關鍵指標'!O13/'關鍵指標'!O3,IF(ERROR.TYPE('關鍵指標'!O13/'關鍵指標'!O3)=2,"無定義","n/a"))</f>
        <v/>
      </c>
      <c r="P85" s="21">
        <f>IFERROR('關鍵指標'!P13/'關鍵指標'!P3,IF(ERROR.TYPE('關鍵指標'!P13/'關鍵指標'!P3)=2,"無定義","n/a"))</f>
        <v/>
      </c>
      <c r="Q85" s="21">
        <f>IFERROR('關鍵指標'!Q13/'關鍵指標'!Q3,IF(ERROR.TYPE('關鍵指標'!Q13/'關鍵指標'!Q3)=2,"無定義","n/a"))</f>
        <v/>
      </c>
      <c r="R85" s="21">
        <f>IFERROR('關鍵指標'!R13/'關鍵指標'!R3,IF(ERROR.TYPE('關鍵指標'!R13/'關鍵指標'!R3)=2,"無定義","n/a"))</f>
        <v/>
      </c>
      <c r="S85" s="21">
        <f>IFERROR('關鍵指標'!S13/'關鍵指標'!S3,IF(ERROR.TYPE('關鍵指標'!S13/'關鍵指標'!S3)=2,"無定義","n/a"))</f>
        <v/>
      </c>
      <c r="T85" s="21">
        <f>IFERROR('關鍵指標'!T13/'關鍵指標'!T3,IF(ERROR.TYPE('關鍵指標'!T13/'關鍵指標'!T3)=2,"無定義","n/a"))</f>
        <v/>
      </c>
      <c r="U85" s="21">
        <f>IFERROR('關鍵指標'!U13/'關鍵指標'!U3,IF(ERROR.TYPE('關鍵指標'!U13/'關鍵指標'!U3)=2,"無定義","n/a"))</f>
        <v/>
      </c>
      <c r="V85" s="21">
        <f>IFERROR('關鍵指標'!V13/'關鍵指標'!V3,IF(ERROR.TYPE('關鍵指標'!V13/'關鍵指標'!V3)=2,"無定義","n/a"))</f>
        <v/>
      </c>
      <c r="W85" s="21">
        <f>IFERROR('關鍵指標'!W13/'關鍵指標'!W3,IF(ERROR.TYPE('關鍵指標'!W13/'關鍵指標'!W3)=2,"無定義","n/a"))</f>
        <v/>
      </c>
      <c r="X85" s="21">
        <f>IFERROR('關鍵指標'!X13/'關鍵指標'!X3,IF(ERROR.TYPE('關鍵指標'!X13/'關鍵指標'!X3)=2,"無定義","n/a"))</f>
        <v/>
      </c>
    </row>
    <row r="86">
      <c r="A86" s="12" t="inlineStr">
        <is>
          <t>股份基礎給付佔營收比（單季）</t>
        </is>
      </c>
      <c r="B86" s="12" t="inlineStr">
        <is>
          <t>SBC / Revenue (Quarterly)</t>
        </is>
      </c>
      <c r="C86" s="21">
        <f>IFERROR('現金流量表'!C2/'損益表'!C2,IF(ERROR.TYPE('現金流量表'!C2/'損益表'!C2)=2,"無定義","n/a"))</f>
        <v/>
      </c>
      <c r="D86" s="21">
        <f>IFERROR('現金流量表'!D2/'損益表'!D2,IF(ERROR.TYPE('現金流量表'!D2/'損益表'!D2)=2,"無定義","n/a"))</f>
        <v/>
      </c>
      <c r="E86" s="21">
        <f>IFERROR('現金流量表'!E2/'損益表'!E2,IF(ERROR.TYPE('現金流量表'!E2/'損益表'!E2)=2,"無定義","n/a"))</f>
        <v/>
      </c>
      <c r="F86" s="21">
        <f>IFERROR('現金流量表'!F2/'損益表'!F2,IF(ERROR.TYPE('現金流量表'!F2/'損益表'!F2)=2,"無定義","n/a"))</f>
        <v/>
      </c>
      <c r="G86" s="21">
        <f>IFERROR('現金流量表'!G2/'損益表'!G2,IF(ERROR.TYPE('現金流量表'!G2/'損益表'!G2)=2,"無定義","n/a"))</f>
        <v/>
      </c>
      <c r="H86" s="21">
        <f>IFERROR('現金流量表'!H2/'損益表'!H2,IF(ERROR.TYPE('現金流量表'!H2/'損益表'!H2)=2,"無定義","n/a"))</f>
        <v/>
      </c>
      <c r="I86" s="21">
        <f>IFERROR('現金流量表'!I2/'損益表'!I2,IF(ERROR.TYPE('現金流量表'!I2/'損益表'!I2)=2,"無定義","n/a"))</f>
        <v/>
      </c>
      <c r="J86" s="21">
        <f>IFERROR('現金流量表'!J2/'損益表'!J2,IF(ERROR.TYPE('現金流量表'!J2/'損益表'!J2)=2,"無定義","n/a"))</f>
        <v/>
      </c>
      <c r="K86" s="21">
        <f>IFERROR('現金流量表'!K2/'損益表'!K2,IF(ERROR.TYPE('現金流量表'!K2/'損益表'!K2)=2,"無定義","n/a"))</f>
        <v/>
      </c>
      <c r="L86" s="21">
        <f>IFERROR('現金流量表'!L2/'損益表'!L2,IF(ERROR.TYPE('現金流量表'!L2/'損益表'!L2)=2,"無定義","n/a"))</f>
        <v/>
      </c>
      <c r="M86" s="21">
        <f>IFERROR('現金流量表'!M2/'損益表'!M2,IF(ERROR.TYPE('現金流量表'!M2/'損益表'!M2)=2,"無定義","n/a"))</f>
        <v/>
      </c>
      <c r="N86" s="21">
        <f>IFERROR('現金流量表'!N2/'損益表'!N2,IF(ERROR.TYPE('現金流量表'!N2/'損益表'!N2)=2,"無定義","n/a"))</f>
        <v/>
      </c>
      <c r="O86" s="21">
        <f>IFERROR('現金流量表'!O2/'損益表'!O2,IF(ERROR.TYPE('現金流量表'!O2/'損益表'!O2)=2,"無定義","n/a"))</f>
        <v/>
      </c>
      <c r="P86" s="21">
        <f>IFERROR('現金流量表'!P2/'損益表'!P2,IF(ERROR.TYPE('現金流量表'!P2/'損益表'!P2)=2,"無定義","n/a"))</f>
        <v/>
      </c>
      <c r="Q86" s="21">
        <f>IFERROR('現金流量表'!Q2/'損益表'!Q2,IF(ERROR.TYPE('現金流量表'!Q2/'損益表'!Q2)=2,"無定義","n/a"))</f>
        <v/>
      </c>
      <c r="R86" s="21">
        <f>IFERROR('現金流量表'!R2/'損益表'!R2,IF(ERROR.TYPE('現金流量表'!R2/'損益表'!R2)=2,"無定義","n/a"))</f>
        <v/>
      </c>
      <c r="S86" s="21">
        <f>IFERROR('現金流量表'!S2/'損益表'!S2,IF(ERROR.TYPE('現金流量表'!S2/'損益表'!S2)=2,"無定義","n/a"))</f>
        <v/>
      </c>
      <c r="T86" s="21">
        <f>IFERROR('現金流量表'!T2/'損益表'!T2,IF(ERROR.TYPE('現金流量表'!T2/'損益表'!T2)=2,"無定義","n/a"))</f>
        <v/>
      </c>
      <c r="U86" s="21">
        <f>IFERROR('現金流量表'!U2/'損益表'!U2,IF(ERROR.TYPE('現金流量表'!U2/'損益表'!U2)=2,"無定義","n/a"))</f>
        <v/>
      </c>
      <c r="V86" s="21">
        <f>IFERROR('現金流量表'!V2/'損益表'!V2,IF(ERROR.TYPE('現金流量表'!V2/'損益表'!V2)=2,"無定義","n/a"))</f>
        <v/>
      </c>
      <c r="W86" s="21">
        <f>IFERROR('現金流量表'!W2/'損益表'!W2,IF(ERROR.TYPE('現金流量表'!W2/'損益表'!W2)=2,"無定義","n/a"))</f>
        <v/>
      </c>
      <c r="X86" s="21">
        <f>IFERROR('現金流量表'!X2/'損益表'!X2,IF(ERROR.TYPE('現金流量表'!X2/'損益表'!X2)=2,"無定義","n/a"))</f>
        <v/>
      </c>
    </row>
    <row r="87">
      <c r="A87" s="12" t="inlineStr">
        <is>
          <t>股數稀釋率</t>
        </is>
      </c>
      <c r="B87" s="12" t="inlineStr">
        <is>
          <t>Share Count Change YoY</t>
        </is>
      </c>
      <c r="C87" s="15" t="inlineStr">
        <is>
          <t>—</t>
        </is>
      </c>
      <c r="D87" s="15" t="inlineStr">
        <is>
          <t>—</t>
        </is>
      </c>
      <c r="E87" s="15" t="inlineStr">
        <is>
          <t>—</t>
        </is>
      </c>
      <c r="F87" s="15" t="inlineStr">
        <is>
          <t>—</t>
        </is>
      </c>
      <c r="G87" s="21">
        <f>IFERROR('損益表'!G21/'損益表'!C21-1,IF(ERROR.TYPE('損益表'!G21/'損益表'!C21-1)=2,"無定義","n/a"))</f>
        <v/>
      </c>
      <c r="H87" s="21">
        <f>IFERROR('損益表'!H21/'損益表'!D21-1,IF(ERROR.TYPE('損益表'!H21/'損益表'!D21-1)=2,"無定義","n/a"))</f>
        <v/>
      </c>
      <c r="I87" s="21">
        <f>IFERROR('損益表'!I21/'損益表'!E21-1,IF(ERROR.TYPE('損益表'!I21/'損益表'!E21-1)=2,"無定義","n/a"))</f>
        <v/>
      </c>
      <c r="J87" s="21">
        <f>IFERROR('損益表'!J21/'損益表'!F21-1,IF(ERROR.TYPE('損益表'!J21/'損益表'!F21-1)=2,"無定義","n/a"))</f>
        <v/>
      </c>
      <c r="K87" s="21">
        <f>IFERROR('損益表'!K21/'損益表'!G21-1,IF(ERROR.TYPE('損益表'!K21/'損益表'!G21-1)=2,"無定義","n/a"))</f>
        <v/>
      </c>
      <c r="L87" s="21">
        <f>IFERROR('損益表'!L21/'損益表'!H21-1,IF(ERROR.TYPE('損益表'!L21/'損益表'!H21-1)=2,"無定義","n/a"))</f>
        <v/>
      </c>
      <c r="M87" s="21">
        <f>IFERROR('損益表'!M21/'損益表'!I21-1,IF(ERROR.TYPE('損益表'!M21/'損益表'!I21-1)=2,"無定義","n/a"))</f>
        <v/>
      </c>
      <c r="N87" s="21">
        <f>IFERROR('損益表'!N21/'損益表'!J21-1,IF(ERROR.TYPE('損益表'!N21/'損益表'!J21-1)=2,"無定義","n/a"))</f>
        <v/>
      </c>
      <c r="O87" s="21">
        <f>IFERROR('損益表'!O21/'損益表'!K21-1,IF(ERROR.TYPE('損益表'!O21/'損益表'!K21-1)=2,"無定義","n/a"))</f>
        <v/>
      </c>
      <c r="P87" s="21">
        <f>IFERROR('損益表'!P21/'損益表'!L21-1,IF(ERROR.TYPE('損益表'!P21/'損益表'!L21-1)=2,"無定義","n/a"))</f>
        <v/>
      </c>
      <c r="Q87" s="21">
        <f>IFERROR('損益表'!Q21/'損益表'!M21-1,IF(ERROR.TYPE('損益表'!Q21/'損益表'!M21-1)=2,"無定義","n/a"))</f>
        <v/>
      </c>
      <c r="R87" s="21">
        <f>IFERROR('損益表'!R21/'損益表'!N21-1,IF(ERROR.TYPE('損益表'!R21/'損益表'!N21-1)=2,"無定義","n/a"))</f>
        <v/>
      </c>
      <c r="S87" s="21">
        <f>IFERROR('損益表'!S21/'損益表'!O21-1,IF(ERROR.TYPE('損益表'!S21/'損益表'!O21-1)=2,"無定義","n/a"))</f>
        <v/>
      </c>
      <c r="T87" s="21">
        <f>IFERROR('損益表'!T21/'損益表'!P21-1,IF(ERROR.TYPE('損益表'!T21/'損益表'!P21-1)=2,"無定義","n/a"))</f>
        <v/>
      </c>
      <c r="U87" s="21">
        <f>IFERROR('損益表'!U21/'損益表'!Q21-1,IF(ERROR.TYPE('損益表'!U21/'損益表'!Q21-1)=2,"無定義","n/a"))</f>
        <v/>
      </c>
      <c r="V87" s="21">
        <f>IFERROR('損益表'!V21/'損益表'!R21-1,IF(ERROR.TYPE('損益表'!V21/'損益表'!R21-1)=2,"無定義","n/a"))</f>
        <v/>
      </c>
      <c r="W87" s="21">
        <f>IFERROR('損益表'!W21/'損益表'!S21-1,IF(ERROR.TYPE('損益表'!W21/'損益表'!S21-1)=2,"無定義","n/a"))</f>
        <v/>
      </c>
      <c r="X87" s="21">
        <f>IFERROR('損益表'!X21/'損益表'!T21-1,IF(ERROR.TYPE('損益表'!X21/'損益表'!T21-1)=2,"無定義","n/a"))</f>
        <v/>
      </c>
    </row>
    <row r="88">
      <c r="A88" s="12" t="inlineStr">
        <is>
          <t>股東回饋總額</t>
        </is>
      </c>
      <c r="B88" s="12" t="inlineStr">
        <is>
          <t>Total Shareholder Return</t>
        </is>
      </c>
      <c r="C88" s="13">
        <f>IFERROR('現金流量表'!C8+'現金流量表'!C9,IF(ERROR.TYPE('現金流量表'!C8+'現金流量表'!C9)=2,"無定義","n/a"))</f>
        <v/>
      </c>
      <c r="D88" s="13">
        <f>IFERROR('現金流量表'!D8+'現金流量表'!D9,IF(ERROR.TYPE('現金流量表'!D8+'現金流量表'!D9)=2,"無定義","n/a"))</f>
        <v/>
      </c>
      <c r="E88" s="13">
        <f>IFERROR('現金流量表'!E8+'現金流量表'!E9,IF(ERROR.TYPE('現金流量表'!E8+'現金流量表'!E9)=2,"無定義","n/a"))</f>
        <v/>
      </c>
      <c r="F88" s="13">
        <f>IFERROR('現金流量表'!F8+'現金流量表'!F9,IF(ERROR.TYPE('現金流量表'!F8+'現金流量表'!F9)=2,"無定義","n/a"))</f>
        <v/>
      </c>
      <c r="G88" s="13">
        <f>IFERROR('現金流量表'!G8+'現金流量表'!G9,IF(ERROR.TYPE('現金流量表'!G8+'現金流量表'!G9)=2,"無定義","n/a"))</f>
        <v/>
      </c>
      <c r="H88" s="13">
        <f>IFERROR('現金流量表'!H8+'現金流量表'!H9,IF(ERROR.TYPE('現金流量表'!H8+'現金流量表'!H9)=2,"無定義","n/a"))</f>
        <v/>
      </c>
      <c r="I88" s="13">
        <f>IFERROR('現金流量表'!I8+'現金流量表'!I9,IF(ERROR.TYPE('現金流量表'!I8+'現金流量表'!I9)=2,"無定義","n/a"))</f>
        <v/>
      </c>
      <c r="J88" s="13">
        <f>IFERROR('現金流量表'!J8+'現金流量表'!J9,IF(ERROR.TYPE('現金流量表'!J8+'現金流量表'!J9)=2,"無定義","n/a"))</f>
        <v/>
      </c>
      <c r="K88" s="13">
        <f>IFERROR('現金流量表'!K8+'現金流量表'!K9,IF(ERROR.TYPE('現金流量表'!K8+'現金流量表'!K9)=2,"無定義","n/a"))</f>
        <v/>
      </c>
      <c r="L88" s="13">
        <f>IFERROR('現金流量表'!L8+'現金流量表'!L9,IF(ERROR.TYPE('現金流量表'!L8+'現金流量表'!L9)=2,"無定義","n/a"))</f>
        <v/>
      </c>
      <c r="M88" s="13">
        <f>IFERROR('現金流量表'!M8+'現金流量表'!M9,IF(ERROR.TYPE('現金流量表'!M8+'現金流量表'!M9)=2,"無定義","n/a"))</f>
        <v/>
      </c>
      <c r="N88" s="13">
        <f>IFERROR('現金流量表'!N8+'現金流量表'!N9,IF(ERROR.TYPE('現金流量表'!N8+'現金流量表'!N9)=2,"無定義","n/a"))</f>
        <v/>
      </c>
      <c r="O88" s="13">
        <f>IFERROR('現金流量表'!O8+'現金流量表'!O9,IF(ERROR.TYPE('現金流量表'!O8+'現金流量表'!O9)=2,"無定義","n/a"))</f>
        <v/>
      </c>
      <c r="P88" s="13">
        <f>IFERROR('現金流量表'!P8+'現金流量表'!P9,IF(ERROR.TYPE('現金流量表'!P8+'現金流量表'!P9)=2,"無定義","n/a"))</f>
        <v/>
      </c>
      <c r="Q88" s="13">
        <f>IFERROR('現金流量表'!Q8+'現金流量表'!Q9,IF(ERROR.TYPE('現金流量表'!Q8+'現金流量表'!Q9)=2,"無定義","n/a"))</f>
        <v/>
      </c>
      <c r="R88" s="13">
        <f>IFERROR('現金流量表'!R8+'現金流量表'!R9,IF(ERROR.TYPE('現金流量表'!R8+'現金流量表'!R9)=2,"無定義","n/a"))</f>
        <v/>
      </c>
      <c r="S88" s="13">
        <f>IFERROR('現金流量表'!S8+'現金流量表'!S9,IF(ERROR.TYPE('現金流量表'!S8+'現金流量表'!S9)=2,"無定義","n/a"))</f>
        <v/>
      </c>
      <c r="T88" s="13">
        <f>IFERROR('現金流量表'!T8+'現金流量表'!T9,IF(ERROR.TYPE('現金流量表'!T8+'現金流量表'!T9)=2,"無定義","n/a"))</f>
        <v/>
      </c>
      <c r="U88" s="13">
        <f>IFERROR('現金流量表'!U8+'現金流量表'!U9,IF(ERROR.TYPE('現金流量表'!U8+'現金流量表'!U9)=2,"無定義","n/a"))</f>
        <v/>
      </c>
      <c r="V88" s="13">
        <f>IFERROR('現金流量表'!V8+'現金流量表'!V9,IF(ERROR.TYPE('現金流量表'!V8+'現金流量表'!V9)=2,"無定義","n/a"))</f>
        <v/>
      </c>
      <c r="W88" s="13">
        <f>IFERROR('現金流量表'!W8+'現金流量表'!W9,IF(ERROR.TYPE('現金流量表'!W8+'現金流量表'!W9)=2,"無定義","n/a"))</f>
        <v/>
      </c>
      <c r="X88" s="13">
        <f>IFERROR('現金流量表'!X8+'現金流量表'!X9,IF(ERROR.TYPE('現金流量表'!X8+'現金流量表'!X9)=2,"無定義","n/a"))</f>
        <v/>
      </c>
    </row>
    <row r="89">
      <c r="A89" s="19" t="inlineStr">
        <is>
          <t>▍費用結構</t>
        </is>
      </c>
      <c r="B89" s="20" t="n"/>
      <c r="C89" s="20" t="n"/>
      <c r="D89" s="20" t="n"/>
      <c r="E89" s="20" t="n"/>
      <c r="F89" s="20" t="n"/>
      <c r="G89" s="20" t="n"/>
      <c r="H89" s="20" t="n"/>
      <c r="I89" s="20" t="n"/>
      <c r="J89" s="20" t="n"/>
      <c r="K89" s="20" t="n"/>
      <c r="L89" s="20" t="n"/>
      <c r="M89" s="20" t="n"/>
      <c r="N89" s="20" t="n"/>
      <c r="O89" s="20" t="n"/>
      <c r="P89" s="20" t="n"/>
      <c r="Q89" s="20" t="n"/>
      <c r="R89" s="20" t="n"/>
      <c r="S89" s="20" t="n"/>
      <c r="T89" s="20" t="n"/>
      <c r="U89" s="20" t="n"/>
      <c r="V89" s="20" t="n"/>
      <c r="W89" s="20" t="n"/>
      <c r="X89" s="20" t="n"/>
    </row>
    <row r="90">
      <c r="A90" s="12" t="inlineStr">
        <is>
          <t>研發費用率</t>
        </is>
      </c>
      <c r="B90" s="12" t="inlineStr">
        <is>
          <t>R&amp;D / Revenue</t>
        </is>
      </c>
      <c r="C90" s="21">
        <f>IFERROR('關鍵指標'!C14/'關鍵指標'!C3,IF(ERROR.TYPE('關鍵指標'!C14/'關鍵指標'!C3)=2,"無定義","n/a"))</f>
        <v/>
      </c>
      <c r="D90" s="21">
        <f>IFERROR('關鍵指標'!D14/'關鍵指標'!D3,IF(ERROR.TYPE('關鍵指標'!D14/'關鍵指標'!D3)=2,"無定義","n/a"))</f>
        <v/>
      </c>
      <c r="E90" s="21">
        <f>IFERROR('關鍵指標'!E14/'關鍵指標'!E3,IF(ERROR.TYPE('關鍵指標'!E14/'關鍵指標'!E3)=2,"無定義","n/a"))</f>
        <v/>
      </c>
      <c r="F90" s="21">
        <f>IFERROR('關鍵指標'!F14/'關鍵指標'!F3,IF(ERROR.TYPE('關鍵指標'!F14/'關鍵指標'!F3)=2,"無定義","n/a"))</f>
        <v/>
      </c>
      <c r="G90" s="21">
        <f>IFERROR('關鍵指標'!G14/'關鍵指標'!G3,IF(ERROR.TYPE('關鍵指標'!G14/'關鍵指標'!G3)=2,"無定義","n/a"))</f>
        <v/>
      </c>
      <c r="H90" s="21">
        <f>IFERROR('關鍵指標'!H14/'關鍵指標'!H3,IF(ERROR.TYPE('關鍵指標'!H14/'關鍵指標'!H3)=2,"無定義","n/a"))</f>
        <v/>
      </c>
      <c r="I90" s="21">
        <f>IFERROR('關鍵指標'!I14/'關鍵指標'!I3,IF(ERROR.TYPE('關鍵指標'!I14/'關鍵指標'!I3)=2,"無定義","n/a"))</f>
        <v/>
      </c>
      <c r="J90" s="21">
        <f>IFERROR('關鍵指標'!J14/'關鍵指標'!J3,IF(ERROR.TYPE('關鍵指標'!J14/'關鍵指標'!J3)=2,"無定義","n/a"))</f>
        <v/>
      </c>
      <c r="K90" s="21">
        <f>IFERROR('關鍵指標'!K14/'關鍵指標'!K3,IF(ERROR.TYPE('關鍵指標'!K14/'關鍵指標'!K3)=2,"無定義","n/a"))</f>
        <v/>
      </c>
      <c r="L90" s="21">
        <f>IFERROR('關鍵指標'!L14/'關鍵指標'!L3,IF(ERROR.TYPE('關鍵指標'!L14/'關鍵指標'!L3)=2,"無定義","n/a"))</f>
        <v/>
      </c>
      <c r="M90" s="21">
        <f>IFERROR('關鍵指標'!M14/'關鍵指標'!M3,IF(ERROR.TYPE('關鍵指標'!M14/'關鍵指標'!M3)=2,"無定義","n/a"))</f>
        <v/>
      </c>
      <c r="N90" s="21">
        <f>IFERROR('關鍵指標'!N14/'關鍵指標'!N3,IF(ERROR.TYPE('關鍵指標'!N14/'關鍵指標'!N3)=2,"無定義","n/a"))</f>
        <v/>
      </c>
      <c r="O90" s="21">
        <f>IFERROR('關鍵指標'!O14/'關鍵指標'!O3,IF(ERROR.TYPE('關鍵指標'!O14/'關鍵指標'!O3)=2,"無定義","n/a"))</f>
        <v/>
      </c>
      <c r="P90" s="21">
        <f>IFERROR('關鍵指標'!P14/'關鍵指標'!P3,IF(ERROR.TYPE('關鍵指標'!P14/'關鍵指標'!P3)=2,"無定義","n/a"))</f>
        <v/>
      </c>
      <c r="Q90" s="21">
        <f>IFERROR('關鍵指標'!Q14/'關鍵指標'!Q3,IF(ERROR.TYPE('關鍵指標'!Q14/'關鍵指標'!Q3)=2,"無定義","n/a"))</f>
        <v/>
      </c>
      <c r="R90" s="21">
        <f>IFERROR('關鍵指標'!R14/'關鍵指標'!R3,IF(ERROR.TYPE('關鍵指標'!R14/'關鍵指標'!R3)=2,"無定義","n/a"))</f>
        <v/>
      </c>
      <c r="S90" s="21">
        <f>IFERROR('關鍵指標'!S14/'關鍵指標'!S3,IF(ERROR.TYPE('關鍵指標'!S14/'關鍵指標'!S3)=2,"無定義","n/a"))</f>
        <v/>
      </c>
      <c r="T90" s="21">
        <f>IFERROR('關鍵指標'!T14/'關鍵指標'!T3,IF(ERROR.TYPE('關鍵指標'!T14/'關鍵指標'!T3)=2,"無定義","n/a"))</f>
        <v/>
      </c>
      <c r="U90" s="21">
        <f>IFERROR('關鍵指標'!U14/'關鍵指標'!U3,IF(ERROR.TYPE('關鍵指標'!U14/'關鍵指標'!U3)=2,"無定義","n/a"))</f>
        <v/>
      </c>
      <c r="V90" s="21">
        <f>IFERROR('關鍵指標'!V14/'關鍵指標'!V3,IF(ERROR.TYPE('關鍵指標'!V14/'關鍵指標'!V3)=2,"無定義","n/a"))</f>
        <v/>
      </c>
      <c r="W90" s="21">
        <f>IFERROR('關鍵指標'!W14/'關鍵指標'!W3,IF(ERROR.TYPE('關鍵指標'!W14/'關鍵指標'!W3)=2,"無定義","n/a"))</f>
        <v/>
      </c>
      <c r="X90" s="21">
        <f>IFERROR('關鍵指標'!X14/'關鍵指標'!X3,IF(ERROR.TYPE('關鍵指標'!X14/'關鍵指標'!X3)=2,"無定義","n/a"))</f>
        <v/>
      </c>
    </row>
    <row r="91">
      <c r="A91" s="12" t="inlineStr">
        <is>
          <t>研發費用率（單季）</t>
        </is>
      </c>
      <c r="B91" s="12" t="inlineStr">
        <is>
          <t>R&amp;D / Revenue (Quarterly)</t>
        </is>
      </c>
      <c r="C91" s="21">
        <f>IFERROR('損益表'!C5/'損益表'!C2,IF(ERROR.TYPE('損益表'!C5/'損益表'!C2)=2,"無定義","n/a"))</f>
        <v/>
      </c>
      <c r="D91" s="21">
        <f>IFERROR('損益表'!D5/'損益表'!D2,IF(ERROR.TYPE('損益表'!D5/'損益表'!D2)=2,"無定義","n/a"))</f>
        <v/>
      </c>
      <c r="E91" s="21">
        <f>IFERROR('損益表'!E5/'損益表'!E2,IF(ERROR.TYPE('損益表'!E5/'損益表'!E2)=2,"無定義","n/a"))</f>
        <v/>
      </c>
      <c r="F91" s="21">
        <f>IFERROR('損益表'!F5/'損益表'!F2,IF(ERROR.TYPE('損益表'!F5/'損益表'!F2)=2,"無定義","n/a"))</f>
        <v/>
      </c>
      <c r="G91" s="21">
        <f>IFERROR('損益表'!G5/'損益表'!G2,IF(ERROR.TYPE('損益表'!G5/'損益表'!G2)=2,"無定義","n/a"))</f>
        <v/>
      </c>
      <c r="H91" s="21">
        <f>IFERROR('損益表'!H5/'損益表'!H2,IF(ERROR.TYPE('損益表'!H5/'損益表'!H2)=2,"無定義","n/a"))</f>
        <v/>
      </c>
      <c r="I91" s="21">
        <f>IFERROR('損益表'!I5/'損益表'!I2,IF(ERROR.TYPE('損益表'!I5/'損益表'!I2)=2,"無定義","n/a"))</f>
        <v/>
      </c>
      <c r="J91" s="21">
        <f>IFERROR('損益表'!J5/'損益表'!J2,IF(ERROR.TYPE('損益表'!J5/'損益表'!J2)=2,"無定義","n/a"))</f>
        <v/>
      </c>
      <c r="K91" s="21">
        <f>IFERROR('損益表'!K5/'損益表'!K2,IF(ERROR.TYPE('損益表'!K5/'損益表'!K2)=2,"無定義","n/a"))</f>
        <v/>
      </c>
      <c r="L91" s="21">
        <f>IFERROR('損益表'!L5/'損益表'!L2,IF(ERROR.TYPE('損益表'!L5/'損益表'!L2)=2,"無定義","n/a"))</f>
        <v/>
      </c>
      <c r="M91" s="21">
        <f>IFERROR('損益表'!M5/'損益表'!M2,IF(ERROR.TYPE('損益表'!M5/'損益表'!M2)=2,"無定義","n/a"))</f>
        <v/>
      </c>
      <c r="N91" s="21">
        <f>IFERROR('損益表'!N5/'損益表'!N2,IF(ERROR.TYPE('損益表'!N5/'損益表'!N2)=2,"無定義","n/a"))</f>
        <v/>
      </c>
      <c r="O91" s="21">
        <f>IFERROR('損益表'!O5/'損益表'!O2,IF(ERROR.TYPE('損益表'!O5/'損益表'!O2)=2,"無定義","n/a"))</f>
        <v/>
      </c>
      <c r="P91" s="21">
        <f>IFERROR('損益表'!P5/'損益表'!P2,IF(ERROR.TYPE('損益表'!P5/'損益表'!P2)=2,"無定義","n/a"))</f>
        <v/>
      </c>
      <c r="Q91" s="21">
        <f>IFERROR('損益表'!Q5/'損益表'!Q2,IF(ERROR.TYPE('損益表'!Q5/'損益表'!Q2)=2,"無定義","n/a"))</f>
        <v/>
      </c>
      <c r="R91" s="21">
        <f>IFERROR('損益表'!R5/'損益表'!R2,IF(ERROR.TYPE('損益表'!R5/'損益表'!R2)=2,"無定義","n/a"))</f>
        <v/>
      </c>
      <c r="S91" s="21">
        <f>IFERROR('損益表'!S5/'損益表'!S2,IF(ERROR.TYPE('損益表'!S5/'損益表'!S2)=2,"無定義","n/a"))</f>
        <v/>
      </c>
      <c r="T91" s="21">
        <f>IFERROR('損益表'!T5/'損益表'!T2,IF(ERROR.TYPE('損益表'!T5/'損益表'!T2)=2,"無定義","n/a"))</f>
        <v/>
      </c>
      <c r="U91" s="21">
        <f>IFERROR('損益表'!U5/'損益表'!U2,IF(ERROR.TYPE('損益表'!U5/'損益表'!U2)=2,"無定義","n/a"))</f>
        <v/>
      </c>
      <c r="V91" s="21">
        <f>IFERROR('損益表'!V5/'損益表'!V2,IF(ERROR.TYPE('損益表'!V5/'損益表'!V2)=2,"無定義","n/a"))</f>
        <v/>
      </c>
      <c r="W91" s="21">
        <f>IFERROR('損益表'!W5/'損益表'!W2,IF(ERROR.TYPE('損益表'!W5/'損益表'!W2)=2,"無定義","n/a"))</f>
        <v/>
      </c>
      <c r="X91" s="21">
        <f>IFERROR('損益表'!X5/'損益表'!X2,IF(ERROR.TYPE('損益表'!X5/'損益表'!X2)=2,"無定義","n/a"))</f>
        <v/>
      </c>
    </row>
    <row r="92">
      <c r="A92" s="12" t="inlineStr">
        <is>
          <t>銷管費用率</t>
        </is>
      </c>
      <c r="B92" s="12" t="inlineStr">
        <is>
          <t>SG&amp;A / Revenue</t>
        </is>
      </c>
      <c r="C92" s="21">
        <f>IFERROR('關鍵指標'!C15/'關鍵指標'!C3,IF(ERROR.TYPE('關鍵指標'!C15/'關鍵指標'!C3)=2,"無定義","n/a"))</f>
        <v/>
      </c>
      <c r="D92" s="21">
        <f>IFERROR('關鍵指標'!D15/'關鍵指標'!D3,IF(ERROR.TYPE('關鍵指標'!D15/'關鍵指標'!D3)=2,"無定義","n/a"))</f>
        <v/>
      </c>
      <c r="E92" s="21">
        <f>IFERROR('關鍵指標'!E15/'關鍵指標'!E3,IF(ERROR.TYPE('關鍵指標'!E15/'關鍵指標'!E3)=2,"無定義","n/a"))</f>
        <v/>
      </c>
      <c r="F92" s="21">
        <f>IFERROR('關鍵指標'!F15/'關鍵指標'!F3,IF(ERROR.TYPE('關鍵指標'!F15/'關鍵指標'!F3)=2,"無定義","n/a"))</f>
        <v/>
      </c>
      <c r="G92" s="21">
        <f>IFERROR('關鍵指標'!G15/'關鍵指標'!G3,IF(ERROR.TYPE('關鍵指標'!G15/'關鍵指標'!G3)=2,"無定義","n/a"))</f>
        <v/>
      </c>
      <c r="H92" s="21">
        <f>IFERROR('關鍵指標'!H15/'關鍵指標'!H3,IF(ERROR.TYPE('關鍵指標'!H15/'關鍵指標'!H3)=2,"無定義","n/a"))</f>
        <v/>
      </c>
      <c r="I92" s="21">
        <f>IFERROR('關鍵指標'!I15/'關鍵指標'!I3,IF(ERROR.TYPE('關鍵指標'!I15/'關鍵指標'!I3)=2,"無定義","n/a"))</f>
        <v/>
      </c>
      <c r="J92" s="21">
        <f>IFERROR('關鍵指標'!J15/'關鍵指標'!J3,IF(ERROR.TYPE('關鍵指標'!J15/'關鍵指標'!J3)=2,"無定義","n/a"))</f>
        <v/>
      </c>
      <c r="K92" s="21">
        <f>IFERROR('關鍵指標'!K15/'關鍵指標'!K3,IF(ERROR.TYPE('關鍵指標'!K15/'關鍵指標'!K3)=2,"無定義","n/a"))</f>
        <v/>
      </c>
      <c r="L92" s="21">
        <f>IFERROR('關鍵指標'!L15/'關鍵指標'!L3,IF(ERROR.TYPE('關鍵指標'!L15/'關鍵指標'!L3)=2,"無定義","n/a"))</f>
        <v/>
      </c>
      <c r="M92" s="21">
        <f>IFERROR('關鍵指標'!M15/'關鍵指標'!M3,IF(ERROR.TYPE('關鍵指標'!M15/'關鍵指標'!M3)=2,"無定義","n/a"))</f>
        <v/>
      </c>
      <c r="N92" s="21">
        <f>IFERROR('關鍵指標'!N15/'關鍵指標'!N3,IF(ERROR.TYPE('關鍵指標'!N15/'關鍵指標'!N3)=2,"無定義","n/a"))</f>
        <v/>
      </c>
      <c r="O92" s="21">
        <f>IFERROR('關鍵指標'!O15/'關鍵指標'!O3,IF(ERROR.TYPE('關鍵指標'!O15/'關鍵指標'!O3)=2,"無定義","n/a"))</f>
        <v/>
      </c>
      <c r="P92" s="21">
        <f>IFERROR('關鍵指標'!P15/'關鍵指標'!P3,IF(ERROR.TYPE('關鍵指標'!P15/'關鍵指標'!P3)=2,"無定義","n/a"))</f>
        <v/>
      </c>
      <c r="Q92" s="21">
        <f>IFERROR('關鍵指標'!Q15/'關鍵指標'!Q3,IF(ERROR.TYPE('關鍵指標'!Q15/'關鍵指標'!Q3)=2,"無定義","n/a"))</f>
        <v/>
      </c>
      <c r="R92" s="21">
        <f>IFERROR('關鍵指標'!R15/'關鍵指標'!R3,IF(ERROR.TYPE('關鍵指標'!R15/'關鍵指標'!R3)=2,"無定義","n/a"))</f>
        <v/>
      </c>
      <c r="S92" s="21">
        <f>IFERROR('關鍵指標'!S15/'關鍵指標'!S3,IF(ERROR.TYPE('關鍵指標'!S15/'關鍵指標'!S3)=2,"無定義","n/a"))</f>
        <v/>
      </c>
      <c r="T92" s="21">
        <f>IFERROR('關鍵指標'!T15/'關鍵指標'!T3,IF(ERROR.TYPE('關鍵指標'!T15/'關鍵指標'!T3)=2,"無定義","n/a"))</f>
        <v/>
      </c>
      <c r="U92" s="21">
        <f>IFERROR('關鍵指標'!U15/'關鍵指標'!U3,IF(ERROR.TYPE('關鍵指標'!U15/'關鍵指標'!U3)=2,"無定義","n/a"))</f>
        <v/>
      </c>
      <c r="V92" s="21">
        <f>IFERROR('關鍵指標'!V15/'關鍵指標'!V3,IF(ERROR.TYPE('關鍵指標'!V15/'關鍵指標'!V3)=2,"無定義","n/a"))</f>
        <v/>
      </c>
      <c r="W92" s="21">
        <f>IFERROR('關鍵指標'!W15/'關鍵指標'!W3,IF(ERROR.TYPE('關鍵指標'!W15/'關鍵指標'!W3)=2,"無定義","n/a"))</f>
        <v/>
      </c>
      <c r="X92" s="21">
        <f>IFERROR('關鍵指標'!X15/'關鍵指標'!X3,IF(ERROR.TYPE('關鍵指標'!X15/'關鍵指標'!X3)=2,"無定義","n/a"))</f>
        <v/>
      </c>
    </row>
    <row r="93">
      <c r="A93" s="12" t="inlineStr">
        <is>
          <t>銷管費用率（單季）</t>
        </is>
      </c>
      <c r="B93" s="12" t="inlineStr">
        <is>
          <t>SG&amp;A / Revenue (Quarterly)</t>
        </is>
      </c>
      <c r="C93" s="21">
        <f>IFERROR('損益表'!C6/'損益表'!C2,IF(ERROR.TYPE('損益表'!C6/'損益表'!C2)=2,"無定義","n/a"))</f>
        <v/>
      </c>
      <c r="D93" s="21">
        <f>IFERROR('損益表'!D6/'損益表'!D2,IF(ERROR.TYPE('損益表'!D6/'損益表'!D2)=2,"無定義","n/a"))</f>
        <v/>
      </c>
      <c r="E93" s="21">
        <f>IFERROR('損益表'!E6/'損益表'!E2,IF(ERROR.TYPE('損益表'!E6/'損益表'!E2)=2,"無定義","n/a"))</f>
        <v/>
      </c>
      <c r="F93" s="21">
        <f>IFERROR('損益表'!F6/'損益表'!F2,IF(ERROR.TYPE('損益表'!F6/'損益表'!F2)=2,"無定義","n/a"))</f>
        <v/>
      </c>
      <c r="G93" s="21">
        <f>IFERROR('損益表'!G6/'損益表'!G2,IF(ERROR.TYPE('損益表'!G6/'損益表'!G2)=2,"無定義","n/a"))</f>
        <v/>
      </c>
      <c r="H93" s="21">
        <f>IFERROR('損益表'!H6/'損益表'!H2,IF(ERROR.TYPE('損益表'!H6/'損益表'!H2)=2,"無定義","n/a"))</f>
        <v/>
      </c>
      <c r="I93" s="21">
        <f>IFERROR('損益表'!I6/'損益表'!I2,IF(ERROR.TYPE('損益表'!I6/'損益表'!I2)=2,"無定義","n/a"))</f>
        <v/>
      </c>
      <c r="J93" s="21">
        <f>IFERROR('損益表'!J6/'損益表'!J2,IF(ERROR.TYPE('損益表'!J6/'損益表'!J2)=2,"無定義","n/a"))</f>
        <v/>
      </c>
      <c r="K93" s="21">
        <f>IFERROR('損益表'!K6/'損益表'!K2,IF(ERROR.TYPE('損益表'!K6/'損益表'!K2)=2,"無定義","n/a"))</f>
        <v/>
      </c>
      <c r="L93" s="21">
        <f>IFERROR('損益表'!L6/'損益表'!L2,IF(ERROR.TYPE('損益表'!L6/'損益表'!L2)=2,"無定義","n/a"))</f>
        <v/>
      </c>
      <c r="M93" s="21">
        <f>IFERROR('損益表'!M6/'損益表'!M2,IF(ERROR.TYPE('損益表'!M6/'損益表'!M2)=2,"無定義","n/a"))</f>
        <v/>
      </c>
      <c r="N93" s="21">
        <f>IFERROR('損益表'!N6/'損益表'!N2,IF(ERROR.TYPE('損益表'!N6/'損益表'!N2)=2,"無定義","n/a"))</f>
        <v/>
      </c>
      <c r="O93" s="21">
        <f>IFERROR('損益表'!O6/'損益表'!O2,IF(ERROR.TYPE('損益表'!O6/'損益表'!O2)=2,"無定義","n/a"))</f>
        <v/>
      </c>
      <c r="P93" s="21">
        <f>IFERROR('損益表'!P6/'損益表'!P2,IF(ERROR.TYPE('損益表'!P6/'損益表'!P2)=2,"無定義","n/a"))</f>
        <v/>
      </c>
      <c r="Q93" s="21">
        <f>IFERROR('損益表'!Q6/'損益表'!Q2,IF(ERROR.TYPE('損益表'!Q6/'損益表'!Q2)=2,"無定義","n/a"))</f>
        <v/>
      </c>
      <c r="R93" s="21">
        <f>IFERROR('損益表'!R6/'損益表'!R2,IF(ERROR.TYPE('損益表'!R6/'損益表'!R2)=2,"無定義","n/a"))</f>
        <v/>
      </c>
      <c r="S93" s="21">
        <f>IFERROR('損益表'!S6/'損益表'!S2,IF(ERROR.TYPE('損益表'!S6/'損益表'!S2)=2,"無定義","n/a"))</f>
        <v/>
      </c>
      <c r="T93" s="21">
        <f>IFERROR('損益表'!T6/'損益表'!T2,IF(ERROR.TYPE('損益表'!T6/'損益表'!T2)=2,"無定義","n/a"))</f>
        <v/>
      </c>
      <c r="U93" s="21">
        <f>IFERROR('損益表'!U6/'損益表'!U2,IF(ERROR.TYPE('損益表'!U6/'損益表'!U2)=2,"無定義","n/a"))</f>
        <v/>
      </c>
      <c r="V93" s="21">
        <f>IFERROR('損益表'!V6/'損益表'!V2,IF(ERROR.TYPE('損益表'!V6/'損益表'!V2)=2,"無定義","n/a"))</f>
        <v/>
      </c>
      <c r="W93" s="21">
        <f>IFERROR('損益表'!W6/'損益表'!W2,IF(ERROR.TYPE('損益表'!W6/'損益表'!W2)=2,"無定義","n/a"))</f>
        <v/>
      </c>
      <c r="X93" s="21">
        <f>IFERROR('損益表'!X6/'損益表'!X2,IF(ERROR.TYPE('損益表'!X6/'損益表'!X2)=2,"無定義","n/a"))</f>
        <v/>
      </c>
    </row>
    <row r="94">
      <c r="A94" s="19" t="inlineStr">
        <is>
          <t>▍每股指標</t>
        </is>
      </c>
      <c r="B94" s="20" t="n"/>
      <c r="C94" s="20" t="n"/>
      <c r="D94" s="20" t="n"/>
      <c r="E94" s="20" t="n"/>
      <c r="F94" s="20" t="n"/>
      <c r="G94" s="20" t="n"/>
      <c r="H94" s="20" t="n"/>
      <c r="I94" s="20" t="n"/>
      <c r="J94" s="20" t="n"/>
      <c r="K94" s="20" t="n"/>
      <c r="L94" s="20" t="n"/>
      <c r="M94" s="20" t="n"/>
      <c r="N94" s="20" t="n"/>
      <c r="O94" s="20" t="n"/>
      <c r="P94" s="20" t="n"/>
      <c r="Q94" s="20" t="n"/>
      <c r="R94" s="20" t="n"/>
      <c r="S94" s="20" t="n"/>
      <c r="T94" s="20" t="n"/>
      <c r="U94" s="20" t="n"/>
      <c r="V94" s="20" t="n"/>
      <c r="W94" s="20" t="n"/>
      <c r="X94" s="20" t="n"/>
    </row>
    <row r="95">
      <c r="A95" s="12" t="inlineStr">
        <is>
          <t>每股營收</t>
        </is>
      </c>
      <c r="B95" s="12" t="inlineStr">
        <is>
          <t>Revenue / Share</t>
        </is>
      </c>
      <c r="C95" s="16">
        <f>IFERROR('損益表'!C2/'資產負債表'!C2,IF(ERROR.TYPE('損益表'!C2/'資產負債表'!C2)=2,"無定義","n/a"))</f>
        <v/>
      </c>
      <c r="D95" s="16">
        <f>IFERROR('損益表'!D2/'資產負債表'!D2,IF(ERROR.TYPE('損益表'!D2/'資產負債表'!D2)=2,"無定義","n/a"))</f>
        <v/>
      </c>
      <c r="E95" s="16">
        <f>IFERROR('損益表'!E2/'資產負債表'!E2,IF(ERROR.TYPE('損益表'!E2/'資產負債表'!E2)=2,"無定義","n/a"))</f>
        <v/>
      </c>
      <c r="F95" s="16">
        <f>IFERROR('損益表'!F2/'資產負債表'!F2,IF(ERROR.TYPE('損益表'!F2/'資產負債表'!F2)=2,"無定義","n/a"))</f>
        <v/>
      </c>
      <c r="G95" s="16">
        <f>IFERROR('損益表'!G2/'資產負債表'!G2,IF(ERROR.TYPE('損益表'!G2/'資產負債表'!G2)=2,"無定義","n/a"))</f>
        <v/>
      </c>
      <c r="H95" s="16">
        <f>IFERROR('損益表'!H2/'資產負債表'!H2,IF(ERROR.TYPE('損益表'!H2/'資產負債表'!H2)=2,"無定義","n/a"))</f>
        <v/>
      </c>
      <c r="I95" s="16">
        <f>IFERROR('損益表'!I2/'資產負債表'!I2,IF(ERROR.TYPE('損益表'!I2/'資產負債表'!I2)=2,"無定義","n/a"))</f>
        <v/>
      </c>
      <c r="J95" s="16">
        <f>IFERROR('損益表'!J2/'資產負債表'!J2,IF(ERROR.TYPE('損益表'!J2/'資產負債表'!J2)=2,"無定義","n/a"))</f>
        <v/>
      </c>
      <c r="K95" s="16">
        <f>IFERROR('損益表'!K2/'資產負債表'!K2,IF(ERROR.TYPE('損益表'!K2/'資產負債表'!K2)=2,"無定義","n/a"))</f>
        <v/>
      </c>
      <c r="L95" s="16">
        <f>IFERROR('損益表'!L2/'資產負債表'!L2,IF(ERROR.TYPE('損益表'!L2/'資產負債表'!L2)=2,"無定義","n/a"))</f>
        <v/>
      </c>
      <c r="M95" s="16">
        <f>IFERROR('損益表'!M2/'資產負債表'!M2,IF(ERROR.TYPE('損益表'!M2/'資產負債表'!M2)=2,"無定義","n/a"))</f>
        <v/>
      </c>
      <c r="N95" s="16">
        <f>IFERROR('損益表'!N2/'資產負債表'!N2,IF(ERROR.TYPE('損益表'!N2/'資產負債表'!N2)=2,"無定義","n/a"))</f>
        <v/>
      </c>
      <c r="O95" s="16">
        <f>IFERROR('損益表'!O2/'資產負債表'!O2,IF(ERROR.TYPE('損益表'!O2/'資產負債表'!O2)=2,"無定義","n/a"))</f>
        <v/>
      </c>
      <c r="P95" s="16">
        <f>IFERROR('損益表'!P2/'資產負債表'!P2,IF(ERROR.TYPE('損益表'!P2/'資產負債表'!P2)=2,"無定義","n/a"))</f>
        <v/>
      </c>
      <c r="Q95" s="16">
        <f>IFERROR('損益表'!Q2/'資產負債表'!Q2,IF(ERROR.TYPE('損益表'!Q2/'資產負債表'!Q2)=2,"無定義","n/a"))</f>
        <v/>
      </c>
      <c r="R95" s="16">
        <f>IFERROR('損益表'!R2/'資產負債表'!R2,IF(ERROR.TYPE('損益表'!R2/'資產負債表'!R2)=2,"無定義","n/a"))</f>
        <v/>
      </c>
      <c r="S95" s="16">
        <f>IFERROR('損益表'!S2/'資產負債表'!S2,IF(ERROR.TYPE('損益表'!S2/'資產負債表'!S2)=2,"無定義","n/a"))</f>
        <v/>
      </c>
      <c r="T95" s="16">
        <f>IFERROR('損益表'!T2/'資產負債表'!T2,IF(ERROR.TYPE('損益表'!T2/'資產負債表'!T2)=2,"無定義","n/a"))</f>
        <v/>
      </c>
      <c r="U95" s="16">
        <f>IFERROR('損益表'!U2/'資產負債表'!U2,IF(ERROR.TYPE('損益表'!U2/'資產負債表'!U2)=2,"無定義","n/a"))</f>
        <v/>
      </c>
      <c r="V95" s="16">
        <f>IFERROR('損益表'!V2/'資產負債表'!V2,IF(ERROR.TYPE('損益表'!V2/'資產負債表'!V2)=2,"無定義","n/a"))</f>
        <v/>
      </c>
      <c r="W95" s="16">
        <f>IFERROR('損益表'!W2/'資產負債表'!W2,IF(ERROR.TYPE('損益表'!W2/'資產負債表'!W2)=2,"無定義","n/a"))</f>
        <v/>
      </c>
      <c r="X95" s="16">
        <f>IFERROR('損益表'!X2/'資產負債表'!X2,IF(ERROR.TYPE('損益表'!X2/'資產負債表'!X2)=2,"無定義","n/a"))</f>
        <v/>
      </c>
    </row>
    <row r="96">
      <c r="A96" s="12" t="inlineStr">
        <is>
          <t>每股淨值</t>
        </is>
      </c>
      <c r="B96" s="12" t="inlineStr">
        <is>
          <t>Book Value / Share</t>
        </is>
      </c>
      <c r="C96" s="16">
        <f>IFERROR('資產負債表'!C31/'資產負債表'!C2,IF(ERROR.TYPE('資產負債表'!C31/'資產負債表'!C2)=2,"無定義","n/a"))</f>
        <v/>
      </c>
      <c r="D96" s="16">
        <f>IFERROR('資產負債表'!D31/'資產負債表'!D2,IF(ERROR.TYPE('資產負債表'!D31/'資產負債表'!D2)=2,"無定義","n/a"))</f>
        <v/>
      </c>
      <c r="E96" s="16">
        <f>IFERROR('資產負債表'!E31/'資產負債表'!E2,IF(ERROR.TYPE('資產負債表'!E31/'資產負債表'!E2)=2,"無定義","n/a"))</f>
        <v/>
      </c>
      <c r="F96" s="16">
        <f>IFERROR('資產負債表'!F31/'資產負債表'!F2,IF(ERROR.TYPE('資產負債表'!F31/'資產負債表'!F2)=2,"無定義","n/a"))</f>
        <v/>
      </c>
      <c r="G96" s="16">
        <f>IFERROR('資產負債表'!G31/'資產負債表'!G2,IF(ERROR.TYPE('資產負債表'!G31/'資產負債表'!G2)=2,"無定義","n/a"))</f>
        <v/>
      </c>
      <c r="H96" s="16">
        <f>IFERROR('資產負債表'!H31/'資產負債表'!H2,IF(ERROR.TYPE('資產負債表'!H31/'資產負債表'!H2)=2,"無定義","n/a"))</f>
        <v/>
      </c>
      <c r="I96" s="16">
        <f>IFERROR('資產負債表'!I31/'資產負債表'!I2,IF(ERROR.TYPE('資產負債表'!I31/'資產負債表'!I2)=2,"無定義","n/a"))</f>
        <v/>
      </c>
      <c r="J96" s="16">
        <f>IFERROR('資產負債表'!J31/'資產負債表'!J2,IF(ERROR.TYPE('資產負債表'!J31/'資產負債表'!J2)=2,"無定義","n/a"))</f>
        <v/>
      </c>
      <c r="K96" s="16">
        <f>IFERROR('資產負債表'!K31/'資產負債表'!K2,IF(ERROR.TYPE('資產負債表'!K31/'資產負債表'!K2)=2,"無定義","n/a"))</f>
        <v/>
      </c>
      <c r="L96" s="16">
        <f>IFERROR('資產負債表'!L31/'資產負債表'!L2,IF(ERROR.TYPE('資產負債表'!L31/'資產負債表'!L2)=2,"無定義","n/a"))</f>
        <v/>
      </c>
      <c r="M96" s="16">
        <f>IFERROR('資產負債表'!M31/'資產負債表'!M2,IF(ERROR.TYPE('資產負債表'!M31/'資產負債表'!M2)=2,"無定義","n/a"))</f>
        <v/>
      </c>
      <c r="N96" s="16">
        <f>IFERROR('資產負債表'!N31/'資產負債表'!N2,IF(ERROR.TYPE('資產負債表'!N31/'資產負債表'!N2)=2,"無定義","n/a"))</f>
        <v/>
      </c>
      <c r="O96" s="16">
        <f>IFERROR('資產負債表'!O31/'資產負債表'!O2,IF(ERROR.TYPE('資產負債表'!O31/'資產負債表'!O2)=2,"無定義","n/a"))</f>
        <v/>
      </c>
      <c r="P96" s="16">
        <f>IFERROR('資產負債表'!P31/'資產負債表'!P2,IF(ERROR.TYPE('資產負債表'!P31/'資產負債表'!P2)=2,"無定義","n/a"))</f>
        <v/>
      </c>
      <c r="Q96" s="16">
        <f>IFERROR('資產負債表'!Q31/'資產負債表'!Q2,IF(ERROR.TYPE('資產負債表'!Q31/'資產負債表'!Q2)=2,"無定義","n/a"))</f>
        <v/>
      </c>
      <c r="R96" s="16">
        <f>IFERROR('資產負債表'!R31/'資產負債表'!R2,IF(ERROR.TYPE('資產負債表'!R31/'資產負債表'!R2)=2,"無定義","n/a"))</f>
        <v/>
      </c>
      <c r="S96" s="16">
        <f>IFERROR('資產負債表'!S31/'資產負債表'!S2,IF(ERROR.TYPE('資產負債表'!S31/'資產負債表'!S2)=2,"無定義","n/a"))</f>
        <v/>
      </c>
      <c r="T96" s="16">
        <f>IFERROR('資產負債表'!T31/'資產負債表'!T2,IF(ERROR.TYPE('資產負債表'!T31/'資產負債表'!T2)=2,"無定義","n/a"))</f>
        <v/>
      </c>
      <c r="U96" s="16">
        <f>IFERROR('資產負債表'!U31/'資產負債表'!U2,IF(ERROR.TYPE('資產負債表'!U31/'資產負債表'!U2)=2,"無定義","n/a"))</f>
        <v/>
      </c>
      <c r="V96" s="16">
        <f>IFERROR('資產負債表'!V31/'資產負債表'!V2,IF(ERROR.TYPE('資產負債表'!V31/'資產負債表'!V2)=2,"無定義","n/a"))</f>
        <v/>
      </c>
      <c r="W96" s="16">
        <f>IFERROR('資產負債表'!W31/'資產負債表'!W2,IF(ERROR.TYPE('資產負債表'!W31/'資產負債表'!W2)=2,"無定義","n/a"))</f>
        <v/>
      </c>
      <c r="X96" s="16">
        <f>IFERROR('資產負債表'!X31/'資產負債表'!X2,IF(ERROR.TYPE('資產負債表'!X31/'資產負債表'!X2)=2,"無定義","n/a"))</f>
        <v/>
      </c>
    </row>
    <row r="97">
      <c r="A97" s="12" t="inlineStr">
        <is>
          <t>每股現金及投資</t>
        </is>
      </c>
      <c r="B97" s="12" t="inlineStr">
        <is>
          <t>Cash+STI / Share</t>
        </is>
      </c>
      <c r="C97" s="16">
        <f>IFERROR(('資產負債表'!C3+'資產負債表'!C4)/'資產負債表'!C2,IF(ERROR.TYPE(('資產負債表'!C3+'資產負債表'!C4)/'資產負債表'!C2)=2,"無定義","n/a"))</f>
        <v/>
      </c>
      <c r="D97" s="16">
        <f>IFERROR(('資產負債表'!D3+'資產負債表'!D4)/'資產負債表'!D2,IF(ERROR.TYPE(('資產負債表'!D3+'資產負債表'!D4)/'資產負債表'!D2)=2,"無定義","n/a"))</f>
        <v/>
      </c>
      <c r="E97" s="16">
        <f>IFERROR(('資產負債表'!E3+'資產負債表'!E4)/'資產負債表'!E2,IF(ERROR.TYPE(('資產負債表'!E3+'資產負債表'!E4)/'資產負債表'!E2)=2,"無定義","n/a"))</f>
        <v/>
      </c>
      <c r="F97" s="16">
        <f>IFERROR(('資產負債表'!F3+'資產負債表'!F4)/'資產負債表'!F2,IF(ERROR.TYPE(('資產負債表'!F3+'資產負債表'!F4)/'資產負債表'!F2)=2,"無定義","n/a"))</f>
        <v/>
      </c>
      <c r="G97" s="16">
        <f>IFERROR(('資產負債表'!G3+'資產負債表'!G4)/'資產負債表'!G2,IF(ERROR.TYPE(('資產負債表'!G3+'資產負債表'!G4)/'資產負債表'!G2)=2,"無定義","n/a"))</f>
        <v/>
      </c>
      <c r="H97" s="16">
        <f>IFERROR(('資產負債表'!H3+'資產負債表'!H4)/'資產負債表'!H2,IF(ERROR.TYPE(('資產負債表'!H3+'資產負債表'!H4)/'資產負債表'!H2)=2,"無定義","n/a"))</f>
        <v/>
      </c>
      <c r="I97" s="16">
        <f>IFERROR(('資產負債表'!I3+'資產負債表'!I4)/'資產負債表'!I2,IF(ERROR.TYPE(('資產負債表'!I3+'資產負債表'!I4)/'資產負債表'!I2)=2,"無定義","n/a"))</f>
        <v/>
      </c>
      <c r="J97" s="16">
        <f>IFERROR(('資產負債表'!J3+'資產負債表'!J4)/'資產負債表'!J2,IF(ERROR.TYPE(('資產負債表'!J3+'資產負債表'!J4)/'資產負債表'!J2)=2,"無定義","n/a"))</f>
        <v/>
      </c>
      <c r="K97" s="16">
        <f>IFERROR(('資產負債表'!K3+'資產負債表'!K4)/'資產負債表'!K2,IF(ERROR.TYPE(('資產負債表'!K3+'資產負債表'!K4)/'資產負債表'!K2)=2,"無定義","n/a"))</f>
        <v/>
      </c>
      <c r="L97" s="16">
        <f>IFERROR(('資產負債表'!L3+'資產負債表'!L4)/'資產負債表'!L2,IF(ERROR.TYPE(('資產負債表'!L3+'資產負債表'!L4)/'資產負債表'!L2)=2,"無定義","n/a"))</f>
        <v/>
      </c>
      <c r="M97" s="16">
        <f>IFERROR(('資產負債表'!M3+'資產負債表'!M4)/'資產負債表'!M2,IF(ERROR.TYPE(('資產負債表'!M3+'資產負債表'!M4)/'資產負債表'!M2)=2,"無定義","n/a"))</f>
        <v/>
      </c>
      <c r="N97" s="16">
        <f>IFERROR(('資產負債表'!N3+'資產負債表'!N4)/'資產負債表'!N2,IF(ERROR.TYPE(('資產負債表'!N3+'資產負債表'!N4)/'資產負債表'!N2)=2,"無定義","n/a"))</f>
        <v/>
      </c>
      <c r="O97" s="16">
        <f>IFERROR(('資產負債表'!O3+'資產負債表'!O4)/'資產負債表'!O2,IF(ERROR.TYPE(('資產負債表'!O3+'資產負債表'!O4)/'資產負債表'!O2)=2,"無定義","n/a"))</f>
        <v/>
      </c>
      <c r="P97" s="16">
        <f>IFERROR(('資產負債表'!P3+'資產負債表'!P4)/'資產負債表'!P2,IF(ERROR.TYPE(('資產負債表'!P3+'資產負債表'!P4)/'資產負債表'!P2)=2,"無定義","n/a"))</f>
        <v/>
      </c>
      <c r="Q97" s="16">
        <f>IFERROR(('資產負債表'!Q3+'資產負債表'!Q4)/'資產負債表'!Q2,IF(ERROR.TYPE(('資產負債表'!Q3+'資產負債表'!Q4)/'資產負債表'!Q2)=2,"無定義","n/a"))</f>
        <v/>
      </c>
      <c r="R97" s="16">
        <f>IFERROR(('資產負債表'!R3+'資產負債表'!R4)/'資產負債表'!R2,IF(ERROR.TYPE(('資產負債表'!R3+'資產負債表'!R4)/'資產負債表'!R2)=2,"無定義","n/a"))</f>
        <v/>
      </c>
      <c r="S97" s="16">
        <f>IFERROR(('資產負債表'!S3+'資產負債表'!S4)/'資產負債表'!S2,IF(ERROR.TYPE(('資產負債表'!S3+'資產負債表'!S4)/'資產負債表'!S2)=2,"無定義","n/a"))</f>
        <v/>
      </c>
      <c r="T97" s="16">
        <f>IFERROR(('資產負債表'!T3+'資產負債表'!T4)/'資產負債表'!T2,IF(ERROR.TYPE(('資產負債表'!T3+'資產負債表'!T4)/'資產負債表'!T2)=2,"無定義","n/a"))</f>
        <v/>
      </c>
      <c r="U97" s="16">
        <f>IFERROR(('資產負債表'!U3+'資產負債表'!U4)/'資產負債表'!U2,IF(ERROR.TYPE(('資產負債表'!U3+'資產負債表'!U4)/'資產負債表'!U2)=2,"無定義","n/a"))</f>
        <v/>
      </c>
      <c r="V97" s="16">
        <f>IFERROR(('資產負債表'!V3+'資產負債表'!V4)/'資產負債表'!V2,IF(ERROR.TYPE(('資產負債表'!V3+'資產負債表'!V4)/'資產負債表'!V2)=2,"無定義","n/a"))</f>
        <v/>
      </c>
      <c r="W97" s="16">
        <f>IFERROR(('資產負債表'!W3+'資產負債表'!W4)/'資產負債表'!W2,IF(ERROR.TYPE(('資產負債表'!W3+'資產負債表'!W4)/'資產負債表'!W2)=2,"無定義","n/a"))</f>
        <v/>
      </c>
      <c r="X97" s="16">
        <f>IFERROR(('資產負債表'!X3+'資產負債表'!X4)/'資產負債表'!X2,IF(ERROR.TYPE(('資產負債表'!X3+'資產負債表'!X4)/'資產負債表'!X2)=2,"無定義","n/a"))</f>
        <v/>
      </c>
    </row>
    <row r="98">
      <c r="A98" s="12" t="inlineStr">
        <is>
          <t>每股自由現金流</t>
        </is>
      </c>
      <c r="B98" s="12" t="inlineStr">
        <is>
          <t>FCF / Share</t>
        </is>
      </c>
      <c r="C98" s="16">
        <f>IFERROR('關鍵指標'!C77/'資產負債表'!C2,IF(ERROR.TYPE('關鍵指標'!C77/'資產負債表'!C2)=2,"無定義","n/a"))</f>
        <v/>
      </c>
      <c r="D98" s="16">
        <f>IFERROR('關鍵指標'!D77/'資產負債表'!D2,IF(ERROR.TYPE('關鍵指標'!D77/'資產負債表'!D2)=2,"無定義","n/a"))</f>
        <v/>
      </c>
      <c r="E98" s="16">
        <f>IFERROR('關鍵指標'!E77/'資產負債表'!E2,IF(ERROR.TYPE('關鍵指標'!E77/'資產負債表'!E2)=2,"無定義","n/a"))</f>
        <v/>
      </c>
      <c r="F98" s="16">
        <f>IFERROR('關鍵指標'!F77/'資產負債表'!F2,IF(ERROR.TYPE('關鍵指標'!F77/'資產負債表'!F2)=2,"無定義","n/a"))</f>
        <v/>
      </c>
      <c r="G98" s="16">
        <f>IFERROR('關鍵指標'!G77/'資產負債表'!G2,IF(ERROR.TYPE('關鍵指標'!G77/'資產負債表'!G2)=2,"無定義","n/a"))</f>
        <v/>
      </c>
      <c r="H98" s="16">
        <f>IFERROR('關鍵指標'!H77/'資產負債表'!H2,IF(ERROR.TYPE('關鍵指標'!H77/'資產負債表'!H2)=2,"無定義","n/a"))</f>
        <v/>
      </c>
      <c r="I98" s="16">
        <f>IFERROR('關鍵指標'!I77/'資產負債表'!I2,IF(ERROR.TYPE('關鍵指標'!I77/'資產負債表'!I2)=2,"無定義","n/a"))</f>
        <v/>
      </c>
      <c r="J98" s="16">
        <f>IFERROR('關鍵指標'!J77/'資產負債表'!J2,IF(ERROR.TYPE('關鍵指標'!J77/'資產負債表'!J2)=2,"無定義","n/a"))</f>
        <v/>
      </c>
      <c r="K98" s="16">
        <f>IFERROR('關鍵指標'!K77/'資產負債表'!K2,IF(ERROR.TYPE('關鍵指標'!K77/'資產負債表'!K2)=2,"無定義","n/a"))</f>
        <v/>
      </c>
      <c r="L98" s="16">
        <f>IFERROR('關鍵指標'!L77/'資產負債表'!L2,IF(ERROR.TYPE('關鍵指標'!L77/'資產負債表'!L2)=2,"無定義","n/a"))</f>
        <v/>
      </c>
      <c r="M98" s="16">
        <f>IFERROR('關鍵指標'!M77/'資產負債表'!M2,IF(ERROR.TYPE('關鍵指標'!M77/'資產負債表'!M2)=2,"無定義","n/a"))</f>
        <v/>
      </c>
      <c r="N98" s="16">
        <f>IFERROR('關鍵指標'!N77/'資產負債表'!N2,IF(ERROR.TYPE('關鍵指標'!N77/'資產負債表'!N2)=2,"無定義","n/a"))</f>
        <v/>
      </c>
      <c r="O98" s="16">
        <f>IFERROR('關鍵指標'!O77/'資產負債表'!O2,IF(ERROR.TYPE('關鍵指標'!O77/'資產負債表'!O2)=2,"無定義","n/a"))</f>
        <v/>
      </c>
      <c r="P98" s="16">
        <f>IFERROR('關鍵指標'!P77/'資產負債表'!P2,IF(ERROR.TYPE('關鍵指標'!P77/'資產負債表'!P2)=2,"無定義","n/a"))</f>
        <v/>
      </c>
      <c r="Q98" s="16">
        <f>IFERROR('關鍵指標'!Q77/'資產負債表'!Q2,IF(ERROR.TYPE('關鍵指標'!Q77/'資產負債表'!Q2)=2,"無定義","n/a"))</f>
        <v/>
      </c>
      <c r="R98" s="16">
        <f>IFERROR('關鍵指標'!R77/'資產負債表'!R2,IF(ERROR.TYPE('關鍵指標'!R77/'資產負債表'!R2)=2,"無定義","n/a"))</f>
        <v/>
      </c>
      <c r="S98" s="16">
        <f>IFERROR('關鍵指標'!S77/'資產負債表'!S2,IF(ERROR.TYPE('關鍵指標'!S77/'資產負債表'!S2)=2,"無定義","n/a"))</f>
        <v/>
      </c>
      <c r="T98" s="16">
        <f>IFERROR('關鍵指標'!T77/'資產負債表'!T2,IF(ERROR.TYPE('關鍵指標'!T77/'資產負債表'!T2)=2,"無定義","n/a"))</f>
        <v/>
      </c>
      <c r="U98" s="16">
        <f>IFERROR('關鍵指標'!U77/'資產負債表'!U2,IF(ERROR.TYPE('關鍵指標'!U77/'資產負債表'!U2)=2,"無定義","n/a"))</f>
        <v/>
      </c>
      <c r="V98" s="16">
        <f>IFERROR('關鍵指標'!V77/'資產負債表'!V2,IF(ERROR.TYPE('關鍵指標'!V77/'資產負債表'!V2)=2,"無定義","n/a"))</f>
        <v/>
      </c>
      <c r="W98" s="16">
        <f>IFERROR('關鍵指標'!W77/'資產負債表'!W2,IF(ERROR.TYPE('關鍵指標'!W77/'資產負債表'!W2)=2,"無定義","n/a"))</f>
        <v/>
      </c>
      <c r="X98" s="16">
        <f>IFERROR('關鍵指標'!X77/'資產負債表'!X2,IF(ERROR.TYPE('關鍵指標'!X77/'資產負債表'!X2)=2,"無定義","n/a"))</f>
        <v/>
      </c>
    </row>
    <row r="99">
      <c r="A99" s="12" t="inlineStr">
        <is>
          <t>每股營運現金流</t>
        </is>
      </c>
      <c r="B99" s="12" t="inlineStr">
        <is>
          <t>OCF / Share</t>
        </is>
      </c>
      <c r="C99" s="16">
        <f>IFERROR('現金流量表'!C4/'資產負債表'!C2,IF(ERROR.TYPE('現金流量表'!C4/'資產負債表'!C2)=2,"無定義","n/a"))</f>
        <v/>
      </c>
      <c r="D99" s="16">
        <f>IFERROR('現金流量表'!D4/'資產負債表'!D2,IF(ERROR.TYPE('現金流量表'!D4/'資產負債表'!D2)=2,"無定義","n/a"))</f>
        <v/>
      </c>
      <c r="E99" s="16">
        <f>IFERROR('現金流量表'!E4/'資產負債表'!E2,IF(ERROR.TYPE('現金流量表'!E4/'資產負債表'!E2)=2,"無定義","n/a"))</f>
        <v/>
      </c>
      <c r="F99" s="16">
        <f>IFERROR('現金流量表'!F4/'資產負債表'!F2,IF(ERROR.TYPE('現金流量表'!F4/'資產負債表'!F2)=2,"無定義","n/a"))</f>
        <v/>
      </c>
      <c r="G99" s="16">
        <f>IFERROR('現金流量表'!G4/'資產負債表'!G2,IF(ERROR.TYPE('現金流量表'!G4/'資產負債表'!G2)=2,"無定義","n/a"))</f>
        <v/>
      </c>
      <c r="H99" s="16">
        <f>IFERROR('現金流量表'!H4/'資產負債表'!H2,IF(ERROR.TYPE('現金流量表'!H4/'資產負債表'!H2)=2,"無定義","n/a"))</f>
        <v/>
      </c>
      <c r="I99" s="16">
        <f>IFERROR('現金流量表'!I4/'資產負債表'!I2,IF(ERROR.TYPE('現金流量表'!I4/'資產負債表'!I2)=2,"無定義","n/a"))</f>
        <v/>
      </c>
      <c r="J99" s="16">
        <f>IFERROR('現金流量表'!J4/'資產負債表'!J2,IF(ERROR.TYPE('現金流量表'!J4/'資產負債表'!J2)=2,"無定義","n/a"))</f>
        <v/>
      </c>
      <c r="K99" s="16">
        <f>IFERROR('現金流量表'!K4/'資產負債表'!K2,IF(ERROR.TYPE('現金流量表'!K4/'資產負債表'!K2)=2,"無定義","n/a"))</f>
        <v/>
      </c>
      <c r="L99" s="16">
        <f>IFERROR('現金流量表'!L4/'資產負債表'!L2,IF(ERROR.TYPE('現金流量表'!L4/'資產負債表'!L2)=2,"無定義","n/a"))</f>
        <v/>
      </c>
      <c r="M99" s="16">
        <f>IFERROR('現金流量表'!M4/'資產負債表'!M2,IF(ERROR.TYPE('現金流量表'!M4/'資產負債表'!M2)=2,"無定義","n/a"))</f>
        <v/>
      </c>
      <c r="N99" s="16">
        <f>IFERROR('現金流量表'!N4/'資產負債表'!N2,IF(ERROR.TYPE('現金流量表'!N4/'資產負債表'!N2)=2,"無定義","n/a"))</f>
        <v/>
      </c>
      <c r="O99" s="16">
        <f>IFERROR('現金流量表'!O4/'資產負債表'!O2,IF(ERROR.TYPE('現金流量表'!O4/'資產負債表'!O2)=2,"無定義","n/a"))</f>
        <v/>
      </c>
      <c r="P99" s="16">
        <f>IFERROR('現金流量表'!P4/'資產負債表'!P2,IF(ERROR.TYPE('現金流量表'!P4/'資產負債表'!P2)=2,"無定義","n/a"))</f>
        <v/>
      </c>
      <c r="Q99" s="16">
        <f>IFERROR('現金流量表'!Q4/'資產負債表'!Q2,IF(ERROR.TYPE('現金流量表'!Q4/'資產負債表'!Q2)=2,"無定義","n/a"))</f>
        <v/>
      </c>
      <c r="R99" s="16">
        <f>IFERROR('現金流量表'!R4/'資產負債表'!R2,IF(ERROR.TYPE('現金流量表'!R4/'資產負債表'!R2)=2,"無定義","n/a"))</f>
        <v/>
      </c>
      <c r="S99" s="16">
        <f>IFERROR('現金流量表'!S4/'資產負債表'!S2,IF(ERROR.TYPE('現金流量表'!S4/'資產負債表'!S2)=2,"無定義","n/a"))</f>
        <v/>
      </c>
      <c r="T99" s="16">
        <f>IFERROR('現金流量表'!T4/'資產負債表'!T2,IF(ERROR.TYPE('現金流量表'!T4/'資產負債表'!T2)=2,"無定義","n/a"))</f>
        <v/>
      </c>
      <c r="U99" s="16">
        <f>IFERROR('現金流量表'!U4/'資產負債表'!U2,IF(ERROR.TYPE('現金流量表'!U4/'資產負債表'!U2)=2,"無定義","n/a"))</f>
        <v/>
      </c>
      <c r="V99" s="16">
        <f>IFERROR('現金流量表'!V4/'資產負債表'!V2,IF(ERROR.TYPE('現金流量表'!V4/'資產負債表'!V2)=2,"無定義","n/a"))</f>
        <v/>
      </c>
      <c r="W99" s="16">
        <f>IFERROR('現金流量表'!W4/'資產負債表'!W2,IF(ERROR.TYPE('現金流量表'!W4/'資產負債表'!W2)=2,"無定義","n/a"))</f>
        <v/>
      </c>
      <c r="X99" s="16">
        <f>IFERROR('現金流量表'!X4/'資產負債表'!X2,IF(ERROR.TYPE('現金流量表'!X4/'資產負債表'!X2)=2,"無定義","n/a"))</f>
        <v/>
      </c>
    </row>
    <row r="100">
      <c r="A100" s="19" t="inlineStr">
        <is>
          <t>▍轉折訊號</t>
        </is>
      </c>
      <c r="B100" s="20" t="n"/>
      <c r="C100" s="20" t="n"/>
      <c r="D100" s="20" t="n"/>
      <c r="E100" s="20" t="n"/>
      <c r="F100" s="20" t="n"/>
      <c r="G100" s="20" t="n"/>
      <c r="H100" s="20" t="n"/>
      <c r="I100" s="20" t="n"/>
      <c r="J100" s="20" t="n"/>
      <c r="K100" s="20" t="n"/>
      <c r="L100" s="20" t="n"/>
      <c r="M100" s="20" t="n"/>
      <c r="N100" s="20" t="n"/>
      <c r="O100" s="20" t="n"/>
      <c r="P100" s="20" t="n"/>
      <c r="Q100" s="20" t="n"/>
      <c r="R100" s="20" t="n"/>
      <c r="S100" s="20" t="n"/>
      <c r="T100" s="20" t="n"/>
      <c r="U100" s="20" t="n"/>
      <c r="V100" s="20" t="n"/>
      <c r="W100" s="20" t="n"/>
      <c r="X100" s="20" t="n"/>
    </row>
    <row r="101">
      <c r="A101" s="12" t="inlineStr">
        <is>
          <t>毛利率年變化</t>
        </is>
      </c>
      <c r="B101" s="12" t="inlineStr">
        <is>
          <t>Gross Margin Δ YoY</t>
        </is>
      </c>
      <c r="C101" s="15" t="inlineStr">
        <is>
          <t>—</t>
        </is>
      </c>
      <c r="D101" s="15" t="inlineStr">
        <is>
          <t>—</t>
        </is>
      </c>
      <c r="E101" s="15" t="inlineStr">
        <is>
          <t>—</t>
        </is>
      </c>
      <c r="F101" s="15" t="inlineStr">
        <is>
          <t>—</t>
        </is>
      </c>
      <c r="G101" s="21">
        <f>IFERROR('關鍵指標'!G27-'關鍵指標'!C27,IF(ERROR.TYPE('關鍵指標'!G27-'關鍵指標'!C27)=2,"無定義","n/a"))</f>
        <v/>
      </c>
      <c r="H101" s="21">
        <f>IFERROR('關鍵指標'!H27-'關鍵指標'!D27,IF(ERROR.TYPE('關鍵指標'!H27-'關鍵指標'!D27)=2,"無定義","n/a"))</f>
        <v/>
      </c>
      <c r="I101" s="21">
        <f>IFERROR('關鍵指標'!I27-'關鍵指標'!E27,IF(ERROR.TYPE('關鍵指標'!I27-'關鍵指標'!E27)=2,"無定義","n/a"))</f>
        <v/>
      </c>
      <c r="J101" s="21">
        <f>IFERROR('關鍵指標'!J27-'關鍵指標'!F27,IF(ERROR.TYPE('關鍵指標'!J27-'關鍵指標'!F27)=2,"無定義","n/a"))</f>
        <v/>
      </c>
      <c r="K101" s="21">
        <f>IFERROR('關鍵指標'!K27-'關鍵指標'!G27,IF(ERROR.TYPE('關鍵指標'!K27-'關鍵指標'!G27)=2,"無定義","n/a"))</f>
        <v/>
      </c>
      <c r="L101" s="21">
        <f>IFERROR('關鍵指標'!L27-'關鍵指標'!H27,IF(ERROR.TYPE('關鍵指標'!L27-'關鍵指標'!H27)=2,"無定義","n/a"))</f>
        <v/>
      </c>
      <c r="M101" s="21">
        <f>IFERROR('關鍵指標'!M27-'關鍵指標'!I27,IF(ERROR.TYPE('關鍵指標'!M27-'關鍵指標'!I27)=2,"無定義","n/a"))</f>
        <v/>
      </c>
      <c r="N101" s="21">
        <f>IFERROR('關鍵指標'!N27-'關鍵指標'!J27,IF(ERROR.TYPE('關鍵指標'!N27-'關鍵指標'!J27)=2,"無定義","n/a"))</f>
        <v/>
      </c>
      <c r="O101" s="21">
        <f>IFERROR('關鍵指標'!O27-'關鍵指標'!K27,IF(ERROR.TYPE('關鍵指標'!O27-'關鍵指標'!K27)=2,"無定義","n/a"))</f>
        <v/>
      </c>
      <c r="P101" s="21">
        <f>IFERROR('關鍵指標'!P27-'關鍵指標'!L27,IF(ERROR.TYPE('關鍵指標'!P27-'關鍵指標'!L27)=2,"無定義","n/a"))</f>
        <v/>
      </c>
      <c r="Q101" s="21">
        <f>IFERROR('關鍵指標'!Q27-'關鍵指標'!M27,IF(ERROR.TYPE('關鍵指標'!Q27-'關鍵指標'!M27)=2,"無定義","n/a"))</f>
        <v/>
      </c>
      <c r="R101" s="21">
        <f>IFERROR('關鍵指標'!R27-'關鍵指標'!N27,IF(ERROR.TYPE('關鍵指標'!R27-'關鍵指標'!N27)=2,"無定義","n/a"))</f>
        <v/>
      </c>
      <c r="S101" s="21">
        <f>IFERROR('關鍵指標'!S27-'關鍵指標'!O27,IF(ERROR.TYPE('關鍵指標'!S27-'關鍵指標'!O27)=2,"無定義","n/a"))</f>
        <v/>
      </c>
      <c r="T101" s="21">
        <f>IFERROR('關鍵指標'!T27-'關鍵指標'!P27,IF(ERROR.TYPE('關鍵指標'!T27-'關鍵指標'!P27)=2,"無定義","n/a"))</f>
        <v/>
      </c>
      <c r="U101" s="21">
        <f>IFERROR('關鍵指標'!U27-'關鍵指標'!Q27,IF(ERROR.TYPE('關鍵指標'!U27-'關鍵指標'!Q27)=2,"無定義","n/a"))</f>
        <v/>
      </c>
      <c r="V101" s="21">
        <f>IFERROR('關鍵指標'!V27-'關鍵指標'!R27,IF(ERROR.TYPE('關鍵指標'!V27-'關鍵指標'!R27)=2,"無定義","n/a"))</f>
        <v/>
      </c>
      <c r="W101" s="21">
        <f>IFERROR('關鍵指標'!W27-'關鍵指標'!S27,IF(ERROR.TYPE('關鍵指標'!W27-'關鍵指標'!S27)=2,"無定義","n/a"))</f>
        <v/>
      </c>
      <c r="X101" s="21">
        <f>IFERROR('關鍵指標'!X27-'關鍵指標'!T27,IF(ERROR.TYPE('關鍵指標'!X27-'關鍵指標'!T27)=2,"無定義","n/a"))</f>
        <v/>
      </c>
    </row>
    <row r="102">
      <c r="A102" s="12" t="inlineStr">
        <is>
          <t>營業利益率年變化</t>
        </is>
      </c>
      <c r="B102" s="12" t="inlineStr">
        <is>
          <t>Operating Margin Δ YoY</t>
        </is>
      </c>
      <c r="C102" s="15" t="inlineStr">
        <is>
          <t>—</t>
        </is>
      </c>
      <c r="D102" s="15" t="inlineStr">
        <is>
          <t>—</t>
        </is>
      </c>
      <c r="E102" s="15" t="inlineStr">
        <is>
          <t>—</t>
        </is>
      </c>
      <c r="F102" s="15" t="inlineStr">
        <is>
          <t>—</t>
        </is>
      </c>
      <c r="G102" s="21">
        <f>IFERROR('關鍵指標'!G29-'關鍵指標'!C29,IF(ERROR.TYPE('關鍵指標'!G29-'關鍵指標'!C29)=2,"無定義","n/a"))</f>
        <v/>
      </c>
      <c r="H102" s="21">
        <f>IFERROR('關鍵指標'!H29-'關鍵指標'!D29,IF(ERROR.TYPE('關鍵指標'!H29-'關鍵指標'!D29)=2,"無定義","n/a"))</f>
        <v/>
      </c>
      <c r="I102" s="21">
        <f>IFERROR('關鍵指標'!I29-'關鍵指標'!E29,IF(ERROR.TYPE('關鍵指標'!I29-'關鍵指標'!E29)=2,"無定義","n/a"))</f>
        <v/>
      </c>
      <c r="J102" s="21">
        <f>IFERROR('關鍵指標'!J29-'關鍵指標'!F29,IF(ERROR.TYPE('關鍵指標'!J29-'關鍵指標'!F29)=2,"無定義","n/a"))</f>
        <v/>
      </c>
      <c r="K102" s="21">
        <f>IFERROR('關鍵指標'!K29-'關鍵指標'!G29,IF(ERROR.TYPE('關鍵指標'!K29-'關鍵指標'!G29)=2,"無定義","n/a"))</f>
        <v/>
      </c>
      <c r="L102" s="21">
        <f>IFERROR('關鍵指標'!L29-'關鍵指標'!H29,IF(ERROR.TYPE('關鍵指標'!L29-'關鍵指標'!H29)=2,"無定義","n/a"))</f>
        <v/>
      </c>
      <c r="M102" s="21">
        <f>IFERROR('關鍵指標'!M29-'關鍵指標'!I29,IF(ERROR.TYPE('關鍵指標'!M29-'關鍵指標'!I29)=2,"無定義","n/a"))</f>
        <v/>
      </c>
      <c r="N102" s="21">
        <f>IFERROR('關鍵指標'!N29-'關鍵指標'!J29,IF(ERROR.TYPE('關鍵指標'!N29-'關鍵指標'!J29)=2,"無定義","n/a"))</f>
        <v/>
      </c>
      <c r="O102" s="21">
        <f>IFERROR('關鍵指標'!O29-'關鍵指標'!K29,IF(ERROR.TYPE('關鍵指標'!O29-'關鍵指標'!K29)=2,"無定義","n/a"))</f>
        <v/>
      </c>
      <c r="P102" s="21">
        <f>IFERROR('關鍵指標'!P29-'關鍵指標'!L29,IF(ERROR.TYPE('關鍵指標'!P29-'關鍵指標'!L29)=2,"無定義","n/a"))</f>
        <v/>
      </c>
      <c r="Q102" s="21">
        <f>IFERROR('關鍵指標'!Q29-'關鍵指標'!M29,IF(ERROR.TYPE('關鍵指標'!Q29-'關鍵指標'!M29)=2,"無定義","n/a"))</f>
        <v/>
      </c>
      <c r="R102" s="21">
        <f>IFERROR('關鍵指標'!R29-'關鍵指標'!N29,IF(ERROR.TYPE('關鍵指標'!R29-'關鍵指標'!N29)=2,"無定義","n/a"))</f>
        <v/>
      </c>
      <c r="S102" s="21">
        <f>IFERROR('關鍵指標'!S29-'關鍵指標'!O29,IF(ERROR.TYPE('關鍵指標'!S29-'關鍵指標'!O29)=2,"無定義","n/a"))</f>
        <v/>
      </c>
      <c r="T102" s="21">
        <f>IFERROR('關鍵指標'!T29-'關鍵指標'!P29,IF(ERROR.TYPE('關鍵指標'!T29-'關鍵指標'!P29)=2,"無定義","n/a"))</f>
        <v/>
      </c>
      <c r="U102" s="21">
        <f>IFERROR('關鍵指標'!U29-'關鍵指標'!Q29,IF(ERROR.TYPE('關鍵指標'!U29-'關鍵指標'!Q29)=2,"無定義","n/a"))</f>
        <v/>
      </c>
      <c r="V102" s="21">
        <f>IFERROR('關鍵指標'!V29-'關鍵指標'!R29,IF(ERROR.TYPE('關鍵指標'!V29-'關鍵指標'!R29)=2,"無定義","n/a"))</f>
        <v/>
      </c>
      <c r="W102" s="21">
        <f>IFERROR('關鍵指標'!W29-'關鍵指標'!S29,IF(ERROR.TYPE('關鍵指標'!W29-'關鍵指標'!S29)=2,"無定義","n/a"))</f>
        <v/>
      </c>
      <c r="X102" s="21">
        <f>IFERROR('關鍵指標'!X29-'關鍵指標'!T29,IF(ERROR.TYPE('關鍵指標'!X29-'關鍵指標'!T29)=2,"無定義","n/a"))</f>
        <v/>
      </c>
    </row>
    <row r="103">
      <c r="A103" s="12" t="inlineStr">
        <is>
          <t>費用成長差</t>
        </is>
      </c>
      <c r="B103" s="12" t="inlineStr">
        <is>
          <t>Opex Growth Gap</t>
        </is>
      </c>
      <c r="C103" s="15" t="inlineStr">
        <is>
          <t>—</t>
        </is>
      </c>
      <c r="D103" s="15" t="inlineStr">
        <is>
          <t>—</t>
        </is>
      </c>
      <c r="E103" s="15" t="inlineStr">
        <is>
          <t>—</t>
        </is>
      </c>
      <c r="F103" s="15" t="inlineStr">
        <is>
          <t>—</t>
        </is>
      </c>
      <c r="G103" s="21">
        <f>IFERROR(('損益表'!G8/'損益表'!C8-1)-('損益表'!G2/'損益表'!C2-1),IF(ERROR.TYPE(('損益表'!G8/'損益表'!C8-1)-('損益表'!G2/'損益表'!C2-1))=2,"無定義","n/a"))</f>
        <v/>
      </c>
      <c r="H103" s="21">
        <f>IFERROR(('損益表'!H8/'損益表'!D8-1)-('損益表'!H2/'損益表'!D2-1),IF(ERROR.TYPE(('損益表'!H8/'損益表'!D8-1)-('損益表'!H2/'損益表'!D2-1))=2,"無定義","n/a"))</f>
        <v/>
      </c>
      <c r="I103" s="21">
        <f>IFERROR(('損益表'!I8/'損益表'!E8-1)-('損益表'!I2/'損益表'!E2-1),IF(ERROR.TYPE(('損益表'!I8/'損益表'!E8-1)-('損益表'!I2/'損益表'!E2-1))=2,"無定義","n/a"))</f>
        <v/>
      </c>
      <c r="J103" s="21">
        <f>IFERROR(('損益表'!J8/'損益表'!F8-1)-('損益表'!J2/'損益表'!F2-1),IF(ERROR.TYPE(('損益表'!J8/'損益表'!F8-1)-('損益表'!J2/'損益表'!F2-1))=2,"無定義","n/a"))</f>
        <v/>
      </c>
      <c r="K103" s="21">
        <f>IFERROR(('損益表'!K8/'損益表'!G8-1)-('損益表'!K2/'損益表'!G2-1),IF(ERROR.TYPE(('損益表'!K8/'損益表'!G8-1)-('損益表'!K2/'損益表'!G2-1))=2,"無定義","n/a"))</f>
        <v/>
      </c>
      <c r="L103" s="21">
        <f>IFERROR(('損益表'!L8/'損益表'!H8-1)-('損益表'!L2/'損益表'!H2-1),IF(ERROR.TYPE(('損益表'!L8/'損益表'!H8-1)-('損益表'!L2/'損益表'!H2-1))=2,"無定義","n/a"))</f>
        <v/>
      </c>
      <c r="M103" s="21">
        <f>IFERROR(('損益表'!M8/'損益表'!I8-1)-('損益表'!M2/'損益表'!I2-1),IF(ERROR.TYPE(('損益表'!M8/'損益表'!I8-1)-('損益表'!M2/'損益表'!I2-1))=2,"無定義","n/a"))</f>
        <v/>
      </c>
      <c r="N103" s="21">
        <f>IFERROR(('損益表'!N8/'損益表'!J8-1)-('損益表'!N2/'損益表'!J2-1),IF(ERROR.TYPE(('損益表'!N8/'損益表'!J8-1)-('損益表'!N2/'損益表'!J2-1))=2,"無定義","n/a"))</f>
        <v/>
      </c>
      <c r="O103" s="21">
        <f>IFERROR(('損益表'!O8/'損益表'!K8-1)-('損益表'!O2/'損益表'!K2-1),IF(ERROR.TYPE(('損益表'!O8/'損益表'!K8-1)-('損益表'!O2/'損益表'!K2-1))=2,"無定義","n/a"))</f>
        <v/>
      </c>
      <c r="P103" s="21">
        <f>IFERROR(('損益表'!P8/'損益表'!L8-1)-('損益表'!P2/'損益表'!L2-1),IF(ERROR.TYPE(('損益表'!P8/'損益表'!L8-1)-('損益表'!P2/'損益表'!L2-1))=2,"無定義","n/a"))</f>
        <v/>
      </c>
      <c r="Q103" s="21">
        <f>IFERROR(('損益表'!Q8/'損益表'!M8-1)-('損益表'!Q2/'損益表'!M2-1),IF(ERROR.TYPE(('損益表'!Q8/'損益表'!M8-1)-('損益表'!Q2/'損益表'!M2-1))=2,"無定義","n/a"))</f>
        <v/>
      </c>
      <c r="R103" s="21">
        <f>IFERROR(('損益表'!R8/'損益表'!N8-1)-('損益表'!R2/'損益表'!N2-1),IF(ERROR.TYPE(('損益表'!R8/'損益表'!N8-1)-('損益表'!R2/'損益表'!N2-1))=2,"無定義","n/a"))</f>
        <v/>
      </c>
      <c r="S103" s="21">
        <f>IFERROR(('損益表'!S8/'損益表'!O8-1)-('損益表'!S2/'損益表'!O2-1),IF(ERROR.TYPE(('損益表'!S8/'損益表'!O8-1)-('損益表'!S2/'損益表'!O2-1))=2,"無定義","n/a"))</f>
        <v/>
      </c>
      <c r="T103" s="21">
        <f>IFERROR(('損益表'!T8/'損益表'!P8-1)-('損益表'!T2/'損益表'!P2-1),IF(ERROR.TYPE(('損益表'!T8/'損益表'!P8-1)-('損益表'!T2/'損益表'!P2-1))=2,"無定義","n/a"))</f>
        <v/>
      </c>
      <c r="U103" s="21">
        <f>IFERROR(('損益表'!U8/'損益表'!Q8-1)-('損益表'!U2/'損益表'!Q2-1),IF(ERROR.TYPE(('損益表'!U8/'損益表'!Q8-1)-('損益表'!U2/'損益表'!Q2-1))=2,"無定義","n/a"))</f>
        <v/>
      </c>
      <c r="V103" s="21">
        <f>IFERROR(('損益表'!V8/'損益表'!R8-1)-('損益表'!V2/'損益表'!R2-1),IF(ERROR.TYPE(('損益表'!V8/'損益表'!R8-1)-('損益表'!V2/'損益表'!R2-1))=2,"無定義","n/a"))</f>
        <v/>
      </c>
      <c r="W103" s="21">
        <f>IFERROR(('損益表'!W8/'損益表'!S8-1)-('損益表'!W2/'損益表'!S2-1),IF(ERROR.TYPE(('損益表'!W8/'損益表'!S8-1)-('損益表'!W2/'損益表'!S2-1))=2,"無定義","n/a"))</f>
        <v/>
      </c>
      <c r="X103" s="21">
        <f>IFERROR(('損益表'!X8/'損益表'!T8-1)-('損益表'!X2/'損益表'!T2-1),IF(ERROR.TYPE(('損益表'!X8/'損益表'!T8-1)-('損益表'!X2/'損益表'!T2-1))=2,"無定義","n/a"))</f>
        <v/>
      </c>
    </row>
    <row r="104">
      <c r="A104" s="12" t="inlineStr">
        <is>
          <t>應收成長差</t>
        </is>
      </c>
      <c r="B104" s="12" t="inlineStr">
        <is>
          <t>Receivables Growth Gap</t>
        </is>
      </c>
      <c r="C104" s="15" t="inlineStr">
        <is>
          <t>—</t>
        </is>
      </c>
      <c r="D104" s="15" t="inlineStr">
        <is>
          <t>—</t>
        </is>
      </c>
      <c r="E104" s="15" t="inlineStr">
        <is>
          <t>—</t>
        </is>
      </c>
      <c r="F104" s="15" t="inlineStr">
        <is>
          <t>—</t>
        </is>
      </c>
      <c r="G104" s="21">
        <f>IFERROR(('資產負債表'!G5/'資產負債表'!C5-1)-('損益表'!G2/'損益表'!C2-1),IF(ERROR.TYPE(('資產負債表'!G5/'資產負債表'!C5-1)-('損益表'!G2/'損益表'!C2-1))=2,"無定義","n/a"))</f>
        <v/>
      </c>
      <c r="H104" s="21">
        <f>IFERROR(('資產負債表'!H5/'資產負債表'!D5-1)-('損益表'!H2/'損益表'!D2-1),IF(ERROR.TYPE(('資產負債表'!H5/'資產負債表'!D5-1)-('損益表'!H2/'損益表'!D2-1))=2,"無定義","n/a"))</f>
        <v/>
      </c>
      <c r="I104" s="21">
        <f>IFERROR(('資產負債表'!I5/'資產負債表'!E5-1)-('損益表'!I2/'損益表'!E2-1),IF(ERROR.TYPE(('資產負債表'!I5/'資產負債表'!E5-1)-('損益表'!I2/'損益表'!E2-1))=2,"無定義","n/a"))</f>
        <v/>
      </c>
      <c r="J104" s="21">
        <f>IFERROR(('資產負債表'!J5/'資產負債表'!F5-1)-('損益表'!J2/'損益表'!F2-1),IF(ERROR.TYPE(('資產負債表'!J5/'資產負債表'!F5-1)-('損益表'!J2/'損益表'!F2-1))=2,"無定義","n/a"))</f>
        <v/>
      </c>
      <c r="K104" s="21">
        <f>IFERROR(('資產負債表'!K5/'資產負債表'!G5-1)-('損益表'!K2/'損益表'!G2-1),IF(ERROR.TYPE(('資產負債表'!K5/'資產負債表'!G5-1)-('損益表'!K2/'損益表'!G2-1))=2,"無定義","n/a"))</f>
        <v/>
      </c>
      <c r="L104" s="21">
        <f>IFERROR(('資產負債表'!L5/'資產負債表'!H5-1)-('損益表'!L2/'損益表'!H2-1),IF(ERROR.TYPE(('資產負債表'!L5/'資產負債表'!H5-1)-('損益表'!L2/'損益表'!H2-1))=2,"無定義","n/a"))</f>
        <v/>
      </c>
      <c r="M104" s="21">
        <f>IFERROR(('資產負債表'!M5/'資產負債表'!I5-1)-('損益表'!M2/'損益表'!I2-1),IF(ERROR.TYPE(('資產負債表'!M5/'資產負債表'!I5-1)-('損益表'!M2/'損益表'!I2-1))=2,"無定義","n/a"))</f>
        <v/>
      </c>
      <c r="N104" s="21">
        <f>IFERROR(('資產負債表'!N5/'資產負債表'!J5-1)-('損益表'!N2/'損益表'!J2-1),IF(ERROR.TYPE(('資產負債表'!N5/'資產負債表'!J5-1)-('損益表'!N2/'損益表'!J2-1))=2,"無定義","n/a"))</f>
        <v/>
      </c>
      <c r="O104" s="21">
        <f>IFERROR(('資產負債表'!O5/'資產負債表'!K5-1)-('損益表'!O2/'損益表'!K2-1),IF(ERROR.TYPE(('資產負債表'!O5/'資產負債表'!K5-1)-('損益表'!O2/'損益表'!K2-1))=2,"無定義","n/a"))</f>
        <v/>
      </c>
      <c r="P104" s="21">
        <f>IFERROR(('資產負債表'!P5/'資產負債表'!L5-1)-('損益表'!P2/'損益表'!L2-1),IF(ERROR.TYPE(('資產負債表'!P5/'資產負債表'!L5-1)-('損益表'!P2/'損益表'!L2-1))=2,"無定義","n/a"))</f>
        <v/>
      </c>
      <c r="Q104" s="21">
        <f>IFERROR(('資產負債表'!Q5/'資產負債表'!M5-1)-('損益表'!Q2/'損益表'!M2-1),IF(ERROR.TYPE(('資產負債表'!Q5/'資產負債表'!M5-1)-('損益表'!Q2/'損益表'!M2-1))=2,"無定義","n/a"))</f>
        <v/>
      </c>
      <c r="R104" s="21">
        <f>IFERROR(('資產負債表'!R5/'資產負債表'!N5-1)-('損益表'!R2/'損益表'!N2-1),IF(ERROR.TYPE(('資產負債表'!R5/'資產負債表'!N5-1)-('損益表'!R2/'損益表'!N2-1))=2,"無定義","n/a"))</f>
        <v/>
      </c>
      <c r="S104" s="21">
        <f>IFERROR(('資產負債表'!S5/'資產負債表'!O5-1)-('損益表'!S2/'損益表'!O2-1),IF(ERROR.TYPE(('資產負債表'!S5/'資產負債表'!O5-1)-('損益表'!S2/'損益表'!O2-1))=2,"無定義","n/a"))</f>
        <v/>
      </c>
      <c r="T104" s="21">
        <f>IFERROR(('資產負債表'!T5/'資產負債表'!P5-1)-('損益表'!T2/'損益表'!P2-1),IF(ERROR.TYPE(('資產負債表'!T5/'資產負債表'!P5-1)-('損益表'!T2/'損益表'!P2-1))=2,"無定義","n/a"))</f>
        <v/>
      </c>
      <c r="U104" s="21">
        <f>IFERROR(('資產負債表'!U5/'資產負債表'!Q5-1)-('損益表'!U2/'損益表'!Q2-1),IF(ERROR.TYPE(('資產負債表'!U5/'資產負債表'!Q5-1)-('損益表'!U2/'損益表'!Q2-1))=2,"無定義","n/a"))</f>
        <v/>
      </c>
      <c r="V104" s="21">
        <f>IFERROR(('資產負債表'!V5/'資產負債表'!R5-1)-('損益表'!V2/'損益表'!R2-1),IF(ERROR.TYPE(('資產負債表'!V5/'資產負債表'!R5-1)-('損益表'!V2/'損益表'!R2-1))=2,"無定義","n/a"))</f>
        <v/>
      </c>
      <c r="W104" s="21">
        <f>IFERROR(('資產負債表'!W5/'資產負債表'!S5-1)-('損益表'!W2/'損益表'!S2-1),IF(ERROR.TYPE(('資產負債表'!W5/'資產負債表'!S5-1)-('損益表'!W2/'損益表'!S2-1))=2,"無定義","n/a"))</f>
        <v/>
      </c>
      <c r="X104" s="21">
        <f>IFERROR(('資產負債表'!X5/'資產負債表'!T5-1)-('損益表'!X2/'損益表'!T2-1),IF(ERROR.TYPE(('資產負債表'!X5/'資產負債表'!T5-1)-('損益表'!X2/'損益表'!T2-1))=2,"無定義","n/a"))</f>
        <v/>
      </c>
    </row>
    <row r="105">
      <c r="A105" s="12" t="inlineStr">
        <is>
          <t>應收天數年變化</t>
        </is>
      </c>
      <c r="B105" s="12" t="inlineStr">
        <is>
          <t>DSO Δ YoY</t>
        </is>
      </c>
      <c r="C105" s="15" t="inlineStr">
        <is>
          <t>—</t>
        </is>
      </c>
      <c r="D105" s="15" t="inlineStr">
        <is>
          <t>—</t>
        </is>
      </c>
      <c r="E105" s="15" t="inlineStr">
        <is>
          <t>—</t>
        </is>
      </c>
      <c r="F105" s="15" t="inlineStr">
        <is>
          <t>—</t>
        </is>
      </c>
      <c r="G105" s="23">
        <f>IFERROR('關鍵指標'!G52-'關鍵指標'!C52,IF(ERROR.TYPE('關鍵指標'!G52-'關鍵指標'!C52)=2,"無定義","n/a"))</f>
        <v/>
      </c>
      <c r="H105" s="23">
        <f>IFERROR('關鍵指標'!H52-'關鍵指標'!D52,IF(ERROR.TYPE('關鍵指標'!H52-'關鍵指標'!D52)=2,"無定義","n/a"))</f>
        <v/>
      </c>
      <c r="I105" s="23">
        <f>IFERROR('關鍵指標'!I52-'關鍵指標'!E52,IF(ERROR.TYPE('關鍵指標'!I52-'關鍵指標'!E52)=2,"無定義","n/a"))</f>
        <v/>
      </c>
      <c r="J105" s="23">
        <f>IFERROR('關鍵指標'!J52-'關鍵指標'!F52,IF(ERROR.TYPE('關鍵指標'!J52-'關鍵指標'!F52)=2,"無定義","n/a"))</f>
        <v/>
      </c>
      <c r="K105" s="23">
        <f>IFERROR('關鍵指標'!K52-'關鍵指標'!G52,IF(ERROR.TYPE('關鍵指標'!K52-'關鍵指標'!G52)=2,"無定義","n/a"))</f>
        <v/>
      </c>
      <c r="L105" s="23">
        <f>IFERROR('關鍵指標'!L52-'關鍵指標'!H52,IF(ERROR.TYPE('關鍵指標'!L52-'關鍵指標'!H52)=2,"無定義","n/a"))</f>
        <v/>
      </c>
      <c r="M105" s="23">
        <f>IFERROR('關鍵指標'!M52-'關鍵指標'!I52,IF(ERROR.TYPE('關鍵指標'!M52-'關鍵指標'!I52)=2,"無定義","n/a"))</f>
        <v/>
      </c>
      <c r="N105" s="23">
        <f>IFERROR('關鍵指標'!N52-'關鍵指標'!J52,IF(ERROR.TYPE('關鍵指標'!N52-'關鍵指標'!J52)=2,"無定義","n/a"))</f>
        <v/>
      </c>
      <c r="O105" s="23">
        <f>IFERROR('關鍵指標'!O52-'關鍵指標'!K52,IF(ERROR.TYPE('關鍵指標'!O52-'關鍵指標'!K52)=2,"無定義","n/a"))</f>
        <v/>
      </c>
      <c r="P105" s="23">
        <f>IFERROR('關鍵指標'!P52-'關鍵指標'!L52,IF(ERROR.TYPE('關鍵指標'!P52-'關鍵指標'!L52)=2,"無定義","n/a"))</f>
        <v/>
      </c>
      <c r="Q105" s="23">
        <f>IFERROR('關鍵指標'!Q52-'關鍵指標'!M52,IF(ERROR.TYPE('關鍵指標'!Q52-'關鍵指標'!M52)=2,"無定義","n/a"))</f>
        <v/>
      </c>
      <c r="R105" s="23">
        <f>IFERROR('關鍵指標'!R52-'關鍵指標'!N52,IF(ERROR.TYPE('關鍵指標'!R52-'關鍵指標'!N52)=2,"無定義","n/a"))</f>
        <v/>
      </c>
      <c r="S105" s="23">
        <f>IFERROR('關鍵指標'!S52-'關鍵指標'!O52,IF(ERROR.TYPE('關鍵指標'!S52-'關鍵指標'!O52)=2,"無定義","n/a"))</f>
        <v/>
      </c>
      <c r="T105" s="23">
        <f>IFERROR('關鍵指標'!T52-'關鍵指標'!P52,IF(ERROR.TYPE('關鍵指標'!T52-'關鍵指標'!P52)=2,"無定義","n/a"))</f>
        <v/>
      </c>
      <c r="U105" s="23">
        <f>IFERROR('關鍵指標'!U52-'關鍵指標'!Q52,IF(ERROR.TYPE('關鍵指標'!U52-'關鍵指標'!Q52)=2,"無定義","n/a"))</f>
        <v/>
      </c>
      <c r="V105" s="23">
        <f>IFERROR('關鍵指標'!V52-'關鍵指標'!R52,IF(ERROR.TYPE('關鍵指標'!V52-'關鍵指標'!R52)=2,"無定義","n/a"))</f>
        <v/>
      </c>
      <c r="W105" s="23">
        <f>IFERROR('關鍵指標'!W52-'關鍵指標'!S52,IF(ERROR.TYPE('關鍵指標'!W52-'關鍵指標'!S52)=2,"無定義","n/a"))</f>
        <v/>
      </c>
      <c r="X105" s="23">
        <f>IFERROR('關鍵指標'!X52-'關鍵指標'!T52,IF(ERROR.TYPE('關鍵指標'!X52-'關鍵指標'!T52)=2,"無定義","n/a"))</f>
        <v/>
      </c>
    </row>
    <row r="106">
      <c r="A106" s="12" t="inlineStr">
        <is>
          <t>存貨成長差</t>
        </is>
      </c>
      <c r="B106" s="12" t="inlineStr">
        <is>
          <t>Inventory Growth Gap</t>
        </is>
      </c>
      <c r="C106" s="15" t="inlineStr">
        <is>
          <t>—</t>
        </is>
      </c>
      <c r="D106" s="15" t="inlineStr">
        <is>
          <t>—</t>
        </is>
      </c>
      <c r="E106" s="15" t="inlineStr">
        <is>
          <t>—</t>
        </is>
      </c>
      <c r="F106" s="15" t="inlineStr">
        <is>
          <t>—</t>
        </is>
      </c>
      <c r="G106" s="21">
        <f>IFERROR(('資產負債表'!G6/'資產負債表'!C6-1)-('損益表'!G2/'損益表'!C2-1),IF(ERROR.TYPE(('資產負債表'!G6/'資產負債表'!C6-1)-('損益表'!G2/'損益表'!C2-1))=2,"無定義","n/a"))</f>
        <v/>
      </c>
      <c r="H106" s="21">
        <f>IFERROR(('資產負債表'!H6/'資產負債表'!D6-1)-('損益表'!H2/'損益表'!D2-1),IF(ERROR.TYPE(('資產負債表'!H6/'資產負債表'!D6-1)-('損益表'!H2/'損益表'!D2-1))=2,"無定義","n/a"))</f>
        <v/>
      </c>
      <c r="I106" s="21">
        <f>IFERROR(('資產負債表'!I6/'資產負債表'!E6-1)-('損益表'!I2/'損益表'!E2-1),IF(ERROR.TYPE(('資產負債表'!I6/'資產負債表'!E6-1)-('損益表'!I2/'損益表'!E2-1))=2,"無定義","n/a"))</f>
        <v/>
      </c>
      <c r="J106" s="21">
        <f>IFERROR(('資產負債表'!J6/'資產負債表'!F6-1)-('損益表'!J2/'損益表'!F2-1),IF(ERROR.TYPE(('資產負債表'!J6/'資產負債表'!F6-1)-('損益表'!J2/'損益表'!F2-1))=2,"無定義","n/a"))</f>
        <v/>
      </c>
      <c r="K106" s="21">
        <f>IFERROR(('資產負債表'!K6/'資產負債表'!G6-1)-('損益表'!K2/'損益表'!G2-1),IF(ERROR.TYPE(('資產負債表'!K6/'資產負債表'!G6-1)-('損益表'!K2/'損益表'!G2-1))=2,"無定義","n/a"))</f>
        <v/>
      </c>
      <c r="L106" s="21">
        <f>IFERROR(('資產負債表'!L6/'資產負債表'!H6-1)-('損益表'!L2/'損益表'!H2-1),IF(ERROR.TYPE(('資產負債表'!L6/'資產負債表'!H6-1)-('損益表'!L2/'損益表'!H2-1))=2,"無定義","n/a"))</f>
        <v/>
      </c>
      <c r="M106" s="21">
        <f>IFERROR(('資產負債表'!M6/'資產負債表'!I6-1)-('損益表'!M2/'損益表'!I2-1),IF(ERROR.TYPE(('資產負債表'!M6/'資產負債表'!I6-1)-('損益表'!M2/'損益表'!I2-1))=2,"無定義","n/a"))</f>
        <v/>
      </c>
      <c r="N106" s="21">
        <f>IFERROR(('資產負債表'!N6/'資產負債表'!J6-1)-('損益表'!N2/'損益表'!J2-1),IF(ERROR.TYPE(('資產負債表'!N6/'資產負債表'!J6-1)-('損益表'!N2/'損益表'!J2-1))=2,"無定義","n/a"))</f>
        <v/>
      </c>
      <c r="O106" s="21">
        <f>IFERROR(('資產負債表'!O6/'資產負債表'!K6-1)-('損益表'!O2/'損益表'!K2-1),IF(ERROR.TYPE(('資產負債表'!O6/'資產負債表'!K6-1)-('損益表'!O2/'損益表'!K2-1))=2,"無定義","n/a"))</f>
        <v/>
      </c>
      <c r="P106" s="21">
        <f>IFERROR(('資產負債表'!P6/'資產負債表'!L6-1)-('損益表'!P2/'損益表'!L2-1),IF(ERROR.TYPE(('資產負債表'!P6/'資產負債表'!L6-1)-('損益表'!P2/'損益表'!L2-1))=2,"無定義","n/a"))</f>
        <v/>
      </c>
      <c r="Q106" s="21">
        <f>IFERROR(('資產負債表'!Q6/'資產負債表'!M6-1)-('損益表'!Q2/'損益表'!M2-1),IF(ERROR.TYPE(('資產負債表'!Q6/'資產負債表'!M6-1)-('損益表'!Q2/'損益表'!M2-1))=2,"無定義","n/a"))</f>
        <v/>
      </c>
      <c r="R106" s="21">
        <f>IFERROR(('資產負債表'!R6/'資產負債表'!N6-1)-('損益表'!R2/'損益表'!N2-1),IF(ERROR.TYPE(('資產負債表'!R6/'資產負債表'!N6-1)-('損益表'!R2/'損益表'!N2-1))=2,"無定義","n/a"))</f>
        <v/>
      </c>
      <c r="S106" s="21">
        <f>IFERROR(('資產負債表'!S6/'資產負債表'!O6-1)-('損益表'!S2/'損益表'!O2-1),IF(ERROR.TYPE(('資產負債表'!S6/'資產負債表'!O6-1)-('損益表'!S2/'損益表'!O2-1))=2,"無定義","n/a"))</f>
        <v/>
      </c>
      <c r="T106" s="21">
        <f>IFERROR(('資產負債表'!T6/'資產負債表'!P6-1)-('損益表'!T2/'損益表'!P2-1),IF(ERROR.TYPE(('資產負債表'!T6/'資產負債表'!P6-1)-('損益表'!T2/'損益表'!P2-1))=2,"無定義","n/a"))</f>
        <v/>
      </c>
      <c r="U106" s="21">
        <f>IFERROR(('資產負債表'!U6/'資產負債表'!Q6-1)-('損益表'!U2/'損益表'!Q2-1),IF(ERROR.TYPE(('資產負債表'!U6/'資產負債表'!Q6-1)-('損益表'!U2/'損益表'!Q2-1))=2,"無定義","n/a"))</f>
        <v/>
      </c>
      <c r="V106" s="21">
        <f>IFERROR(('資產負債表'!V6/'資產負債表'!R6-1)-('損益表'!V2/'損益表'!R2-1),IF(ERROR.TYPE(('資產負債表'!V6/'資產負債表'!R6-1)-('損益表'!V2/'損益表'!R2-1))=2,"無定義","n/a"))</f>
        <v/>
      </c>
      <c r="W106" s="21">
        <f>IFERROR(('資產負債表'!W6/'資產負債表'!S6-1)-('損益表'!W2/'損益表'!S2-1),IF(ERROR.TYPE(('資產負債表'!W6/'資產負債表'!S6-1)-('損益表'!W2/'損益表'!S2-1))=2,"無定義","n/a"))</f>
        <v/>
      </c>
      <c r="X106" s="21">
        <f>IFERROR(('資產負債表'!X6/'資產負債表'!T6-1)-('損益表'!X2/'損益表'!T2-1),IF(ERROR.TYPE(('資產負債表'!X6/'資產負債表'!T6-1)-('損益表'!X2/'損益表'!T2-1))=2,"無定義","n/a"))</f>
        <v/>
      </c>
    </row>
    <row r="107">
      <c r="A107" s="12" t="inlineStr">
        <is>
          <t>存貨天數年變化</t>
        </is>
      </c>
      <c r="B107" s="12" t="inlineStr">
        <is>
          <t>DIO Δ YoY</t>
        </is>
      </c>
      <c r="C107" s="15" t="inlineStr">
        <is>
          <t>—</t>
        </is>
      </c>
      <c r="D107" s="15" t="inlineStr">
        <is>
          <t>—</t>
        </is>
      </c>
      <c r="E107" s="15" t="inlineStr">
        <is>
          <t>—</t>
        </is>
      </c>
      <c r="F107" s="15" t="inlineStr">
        <is>
          <t>—</t>
        </is>
      </c>
      <c r="G107" s="23">
        <f>IFERROR('關鍵指標'!G54-'關鍵指標'!C54,IF(ERROR.TYPE('關鍵指標'!G54-'關鍵指標'!C54)=2,"無定義","n/a"))</f>
        <v/>
      </c>
      <c r="H107" s="23">
        <f>IFERROR('關鍵指標'!H54-'關鍵指標'!D54,IF(ERROR.TYPE('關鍵指標'!H54-'關鍵指標'!D54)=2,"無定義","n/a"))</f>
        <v/>
      </c>
      <c r="I107" s="23">
        <f>IFERROR('關鍵指標'!I54-'關鍵指標'!E54,IF(ERROR.TYPE('關鍵指標'!I54-'關鍵指標'!E54)=2,"無定義","n/a"))</f>
        <v/>
      </c>
      <c r="J107" s="23">
        <f>IFERROR('關鍵指標'!J54-'關鍵指標'!F54,IF(ERROR.TYPE('關鍵指標'!J54-'關鍵指標'!F54)=2,"無定義","n/a"))</f>
        <v/>
      </c>
      <c r="K107" s="23">
        <f>IFERROR('關鍵指標'!K54-'關鍵指標'!G54,IF(ERROR.TYPE('關鍵指標'!K54-'關鍵指標'!G54)=2,"無定義","n/a"))</f>
        <v/>
      </c>
      <c r="L107" s="23">
        <f>IFERROR('關鍵指標'!L54-'關鍵指標'!H54,IF(ERROR.TYPE('關鍵指標'!L54-'關鍵指標'!H54)=2,"無定義","n/a"))</f>
        <v/>
      </c>
      <c r="M107" s="23">
        <f>IFERROR('關鍵指標'!M54-'關鍵指標'!I54,IF(ERROR.TYPE('關鍵指標'!M54-'關鍵指標'!I54)=2,"無定義","n/a"))</f>
        <v/>
      </c>
      <c r="N107" s="23">
        <f>IFERROR('關鍵指標'!N54-'關鍵指標'!J54,IF(ERROR.TYPE('關鍵指標'!N54-'關鍵指標'!J54)=2,"無定義","n/a"))</f>
        <v/>
      </c>
      <c r="O107" s="23">
        <f>IFERROR('關鍵指標'!O54-'關鍵指標'!K54,IF(ERROR.TYPE('關鍵指標'!O54-'關鍵指標'!K54)=2,"無定義","n/a"))</f>
        <v/>
      </c>
      <c r="P107" s="23">
        <f>IFERROR('關鍵指標'!P54-'關鍵指標'!L54,IF(ERROR.TYPE('關鍵指標'!P54-'關鍵指標'!L54)=2,"無定義","n/a"))</f>
        <v/>
      </c>
      <c r="Q107" s="23">
        <f>IFERROR('關鍵指標'!Q54-'關鍵指標'!M54,IF(ERROR.TYPE('關鍵指標'!Q54-'關鍵指標'!M54)=2,"無定義","n/a"))</f>
        <v/>
      </c>
      <c r="R107" s="23">
        <f>IFERROR('關鍵指標'!R54-'關鍵指標'!N54,IF(ERROR.TYPE('關鍵指標'!R54-'關鍵指標'!N54)=2,"無定義","n/a"))</f>
        <v/>
      </c>
      <c r="S107" s="23">
        <f>IFERROR('關鍵指標'!S54-'關鍵指標'!O54,IF(ERROR.TYPE('關鍵指標'!S54-'關鍵指標'!O54)=2,"無定義","n/a"))</f>
        <v/>
      </c>
      <c r="T107" s="23">
        <f>IFERROR('關鍵指標'!T54-'關鍵指標'!P54,IF(ERROR.TYPE('關鍵指標'!T54-'關鍵指標'!P54)=2,"無定義","n/a"))</f>
        <v/>
      </c>
      <c r="U107" s="23">
        <f>IFERROR('關鍵指標'!U54-'關鍵指標'!Q54,IF(ERROR.TYPE('關鍵指標'!U54-'關鍵指標'!Q54)=2,"無定義","n/a"))</f>
        <v/>
      </c>
      <c r="V107" s="23">
        <f>IFERROR('關鍵指標'!V54-'關鍵指標'!R54,IF(ERROR.TYPE('關鍵指標'!V54-'關鍵指標'!R54)=2,"無定義","n/a"))</f>
        <v/>
      </c>
      <c r="W107" s="23">
        <f>IFERROR('關鍵指標'!W54-'關鍵指標'!S54,IF(ERROR.TYPE('關鍵指標'!W54-'關鍵指標'!S54)=2,"無定義","n/a"))</f>
        <v/>
      </c>
      <c r="X107" s="23">
        <f>IFERROR('關鍵指標'!X54-'關鍵指標'!T54,IF(ERROR.TYPE('關鍵指標'!X54-'關鍵指標'!T54)=2,"無定義","n/a"))</f>
        <v/>
      </c>
    </row>
    <row r="108">
      <c r="A108" s="12" t="inlineStr">
        <is>
          <t>自由現金流利潤率年變化</t>
        </is>
      </c>
      <c r="B108" s="12" t="inlineStr">
        <is>
          <t>FCF Margin Δ YoY</t>
        </is>
      </c>
      <c r="C108" s="15" t="inlineStr">
        <is>
          <t>—</t>
        </is>
      </c>
      <c r="D108" s="15" t="inlineStr">
        <is>
          <t>—</t>
        </is>
      </c>
      <c r="E108" s="15" t="inlineStr">
        <is>
          <t>—</t>
        </is>
      </c>
      <c r="F108" s="15" t="inlineStr">
        <is>
          <t>—</t>
        </is>
      </c>
      <c r="G108" s="21">
        <f>IFERROR('關鍵指標'!G79-'關鍵指標'!C79,IF(ERROR.TYPE('關鍵指標'!G79-'關鍵指標'!C79)=2,"無定義","n/a"))</f>
        <v/>
      </c>
      <c r="H108" s="21">
        <f>IFERROR('關鍵指標'!H79-'關鍵指標'!D79,IF(ERROR.TYPE('關鍵指標'!H79-'關鍵指標'!D79)=2,"無定義","n/a"))</f>
        <v/>
      </c>
      <c r="I108" s="21">
        <f>IFERROR('關鍵指標'!I79-'關鍵指標'!E79,IF(ERROR.TYPE('關鍵指標'!I79-'關鍵指標'!E79)=2,"無定義","n/a"))</f>
        <v/>
      </c>
      <c r="J108" s="21">
        <f>IFERROR('關鍵指標'!J79-'關鍵指標'!F79,IF(ERROR.TYPE('關鍵指標'!J79-'關鍵指標'!F79)=2,"無定義","n/a"))</f>
        <v/>
      </c>
      <c r="K108" s="21">
        <f>IFERROR('關鍵指標'!K79-'關鍵指標'!G79,IF(ERROR.TYPE('關鍵指標'!K79-'關鍵指標'!G79)=2,"無定義","n/a"))</f>
        <v/>
      </c>
      <c r="L108" s="21">
        <f>IFERROR('關鍵指標'!L79-'關鍵指標'!H79,IF(ERROR.TYPE('關鍵指標'!L79-'關鍵指標'!H79)=2,"無定義","n/a"))</f>
        <v/>
      </c>
      <c r="M108" s="21">
        <f>IFERROR('關鍵指標'!M79-'關鍵指標'!I79,IF(ERROR.TYPE('關鍵指標'!M79-'關鍵指標'!I79)=2,"無定義","n/a"))</f>
        <v/>
      </c>
      <c r="N108" s="21">
        <f>IFERROR('關鍵指標'!N79-'關鍵指標'!J79,IF(ERROR.TYPE('關鍵指標'!N79-'關鍵指標'!J79)=2,"無定義","n/a"))</f>
        <v/>
      </c>
      <c r="O108" s="21">
        <f>IFERROR('關鍵指標'!O79-'關鍵指標'!K79,IF(ERROR.TYPE('關鍵指標'!O79-'關鍵指標'!K79)=2,"無定義","n/a"))</f>
        <v/>
      </c>
      <c r="P108" s="21">
        <f>IFERROR('關鍵指標'!P79-'關鍵指標'!L79,IF(ERROR.TYPE('關鍵指標'!P79-'關鍵指標'!L79)=2,"無定義","n/a"))</f>
        <v/>
      </c>
      <c r="Q108" s="21">
        <f>IFERROR('關鍵指標'!Q79-'關鍵指標'!M79,IF(ERROR.TYPE('關鍵指標'!Q79-'關鍵指標'!M79)=2,"無定義","n/a"))</f>
        <v/>
      </c>
      <c r="R108" s="21">
        <f>IFERROR('關鍵指標'!R79-'關鍵指標'!N79,IF(ERROR.TYPE('關鍵指標'!R79-'關鍵指標'!N79)=2,"無定義","n/a"))</f>
        <v/>
      </c>
      <c r="S108" s="21">
        <f>IFERROR('關鍵指標'!S79-'關鍵指標'!O79,IF(ERROR.TYPE('關鍵指標'!S79-'關鍵指標'!O79)=2,"無定義","n/a"))</f>
        <v/>
      </c>
      <c r="T108" s="21">
        <f>IFERROR('關鍵指標'!T79-'關鍵指標'!P79,IF(ERROR.TYPE('關鍵指標'!T79-'關鍵指標'!P79)=2,"無定義","n/a"))</f>
        <v/>
      </c>
      <c r="U108" s="21">
        <f>IFERROR('關鍵指標'!U79-'關鍵指標'!Q79,IF(ERROR.TYPE('關鍵指標'!U79-'關鍵指標'!Q79)=2,"無定義","n/a"))</f>
        <v/>
      </c>
      <c r="V108" s="21">
        <f>IFERROR('關鍵指標'!V79-'關鍵指標'!R79,IF(ERROR.TYPE('關鍵指標'!V79-'關鍵指標'!R79)=2,"無定義","n/a"))</f>
        <v/>
      </c>
      <c r="W108" s="21">
        <f>IFERROR('關鍵指標'!W79-'關鍵指標'!S79,IF(ERROR.TYPE('關鍵指標'!W79-'關鍵指標'!S79)=2,"無定義","n/a"))</f>
        <v/>
      </c>
      <c r="X108" s="21">
        <f>IFERROR('關鍵指標'!X79-'關鍵指標'!T79,IF(ERROR.TYPE('關鍵指標'!X79-'關鍵指標'!T79)=2,"無定義","n/a"))</f>
        <v/>
      </c>
    </row>
    <row r="109">
      <c r="A109" s="12" t="inlineStr">
        <is>
          <t>合約負債年增率</t>
        </is>
      </c>
      <c r="B109" s="12" t="inlineStr">
        <is>
          <t>Contract Liabilities YoY</t>
        </is>
      </c>
      <c r="C109" s="15" t="inlineStr">
        <is>
          <t>—</t>
        </is>
      </c>
      <c r="D109" s="15" t="inlineStr">
        <is>
          <t>—</t>
        </is>
      </c>
      <c r="E109" s="15" t="inlineStr">
        <is>
          <t>—</t>
        </is>
      </c>
      <c r="F109" s="15" t="inlineStr">
        <is>
          <t>—</t>
        </is>
      </c>
      <c r="G109" s="21">
        <f>IFERROR('資產負債表'!G22/'資產負債表'!C22-1,IF(ERROR.TYPE('資產負債表'!G22/'資產負債表'!C22-1)=2,"無定義","n/a"))</f>
        <v/>
      </c>
      <c r="H109" s="21">
        <f>IFERROR('資產負債表'!H22/'資產負債表'!D22-1,IF(ERROR.TYPE('資產負債表'!H22/'資產負債表'!D22-1)=2,"無定義","n/a"))</f>
        <v/>
      </c>
      <c r="I109" s="21">
        <f>IFERROR('資產負債表'!I22/'資產負債表'!E22-1,IF(ERROR.TYPE('資產負債表'!I22/'資產負債表'!E22-1)=2,"無定義","n/a"))</f>
        <v/>
      </c>
      <c r="J109" s="21">
        <f>IFERROR('資產負債表'!J22/'資產負債表'!F22-1,IF(ERROR.TYPE('資產負債表'!J22/'資產負債表'!F22-1)=2,"無定義","n/a"))</f>
        <v/>
      </c>
      <c r="K109" s="21">
        <f>IFERROR('資產負債表'!K22/'資產負債表'!G22-1,IF(ERROR.TYPE('資產負債表'!K22/'資產負債表'!G22-1)=2,"無定義","n/a"))</f>
        <v/>
      </c>
      <c r="L109" s="21">
        <f>IFERROR('資產負債表'!L22/'資產負債表'!H22-1,IF(ERROR.TYPE('資產負債表'!L22/'資產負債表'!H22-1)=2,"無定義","n/a"))</f>
        <v/>
      </c>
      <c r="M109" s="21">
        <f>IFERROR('資產負債表'!M22/'資產負債表'!I22-1,IF(ERROR.TYPE('資產負債表'!M22/'資產負債表'!I22-1)=2,"無定義","n/a"))</f>
        <v/>
      </c>
      <c r="N109" s="21">
        <f>IFERROR('資產負債表'!N22/'資產負債表'!J22-1,IF(ERROR.TYPE('資產負債表'!N22/'資產負債表'!J22-1)=2,"無定義","n/a"))</f>
        <v/>
      </c>
      <c r="O109" s="21">
        <f>IFERROR('資產負債表'!O22/'資產負債表'!K22-1,IF(ERROR.TYPE('資產負債表'!O22/'資產負債表'!K22-1)=2,"無定義","n/a"))</f>
        <v/>
      </c>
      <c r="P109" s="21">
        <f>IFERROR('資產負債表'!P22/'資產負債表'!L22-1,IF(ERROR.TYPE('資產負債表'!P22/'資產負債表'!L22-1)=2,"無定義","n/a"))</f>
        <v/>
      </c>
      <c r="Q109" s="21">
        <f>IFERROR('資產負債表'!Q22/'資產負債表'!M22-1,IF(ERROR.TYPE('資產負債表'!Q22/'資產負債表'!M22-1)=2,"無定義","n/a"))</f>
        <v/>
      </c>
      <c r="R109" s="21">
        <f>IFERROR('資產負債表'!R22/'資產負債表'!N22-1,IF(ERROR.TYPE('資產負債表'!R22/'資產負債表'!N22-1)=2,"無定義","n/a"))</f>
        <v/>
      </c>
      <c r="S109" s="21">
        <f>IFERROR('資產負債表'!S22/'資產負債表'!O22-1,IF(ERROR.TYPE('資產負債表'!S22/'資產負債表'!O22-1)=2,"無定義","n/a"))</f>
        <v/>
      </c>
      <c r="T109" s="21">
        <f>IFERROR('資產負債表'!T22/'資產負債表'!P22-1,IF(ERROR.TYPE('資產負債表'!T22/'資產負債表'!P22-1)=2,"無定義","n/a"))</f>
        <v/>
      </c>
      <c r="U109" s="21">
        <f>IFERROR('資產負債表'!U22/'資產負債表'!Q22-1,IF(ERROR.TYPE('資產負債表'!U22/'資產負債表'!Q22-1)=2,"無定義","n/a"))</f>
        <v/>
      </c>
      <c r="V109" s="21">
        <f>IFERROR('資產負債表'!V22/'資產負債表'!R22-1,IF(ERROR.TYPE('資產負債表'!V22/'資產負債表'!R22-1)=2,"無定義","n/a"))</f>
        <v/>
      </c>
      <c r="W109" s="21">
        <f>IFERROR('資產負債表'!W22/'資產負債表'!S22-1,IF(ERROR.TYPE('資產負債表'!W22/'資產負債表'!S22-1)=2,"無定義","n/a"))</f>
        <v/>
      </c>
      <c r="X109" s="21">
        <f>IFERROR('資產負債表'!X22/'資產負債表'!T22-1,IF(ERROR.TYPE('資產負債表'!X22/'資產負債表'!T22-1)=2,"無定義","n/a"))</f>
        <v/>
      </c>
    </row>
    <row r="110">
      <c r="A110" s="12" t="inlineStr">
        <is>
          <t>商譽佔資產比</t>
        </is>
      </c>
      <c r="B110" s="12" t="inlineStr">
        <is>
          <t>Goodwill / Assets</t>
        </is>
      </c>
      <c r="C110" s="21">
        <f>IFERROR('資產負債表'!C18/'資產負債表'!C20,IF(ERROR.TYPE('資產負債表'!C18/'資產負債表'!C20)=2,"無定義","n/a"))</f>
        <v/>
      </c>
      <c r="D110" s="21">
        <f>IFERROR('資產負債表'!D18/'資產負債表'!D20,IF(ERROR.TYPE('資產負債表'!D18/'資產負債表'!D20)=2,"無定義","n/a"))</f>
        <v/>
      </c>
      <c r="E110" s="21">
        <f>IFERROR('資產負債表'!E18/'資產負債表'!E20,IF(ERROR.TYPE('資產負債表'!E18/'資產負債表'!E20)=2,"無定義","n/a"))</f>
        <v/>
      </c>
      <c r="F110" s="21">
        <f>IFERROR('資產負債表'!F18/'資產負債表'!F20,IF(ERROR.TYPE('資產負債表'!F18/'資產負債表'!F20)=2,"無定義","n/a"))</f>
        <v/>
      </c>
      <c r="G110" s="21">
        <f>IFERROR('資產負債表'!G18/'資產負債表'!G20,IF(ERROR.TYPE('資產負債表'!G18/'資產負債表'!G20)=2,"無定義","n/a"))</f>
        <v/>
      </c>
      <c r="H110" s="21">
        <f>IFERROR('資產負債表'!H18/'資產負債表'!H20,IF(ERROR.TYPE('資產負債表'!H18/'資產負債表'!H20)=2,"無定義","n/a"))</f>
        <v/>
      </c>
      <c r="I110" s="21">
        <f>IFERROR('資產負債表'!I18/'資產負債表'!I20,IF(ERROR.TYPE('資產負債表'!I18/'資產負債表'!I20)=2,"無定義","n/a"))</f>
        <v/>
      </c>
      <c r="J110" s="21">
        <f>IFERROR('資產負債表'!J18/'資產負債表'!J20,IF(ERROR.TYPE('資產負債表'!J18/'資產負債表'!J20)=2,"無定義","n/a"))</f>
        <v/>
      </c>
      <c r="K110" s="21">
        <f>IFERROR('資產負債表'!K18/'資產負債表'!K20,IF(ERROR.TYPE('資產負債表'!K18/'資產負債表'!K20)=2,"無定義","n/a"))</f>
        <v/>
      </c>
      <c r="L110" s="21">
        <f>IFERROR('資產負債表'!L18/'資產負債表'!L20,IF(ERROR.TYPE('資產負債表'!L18/'資產負債表'!L20)=2,"無定義","n/a"))</f>
        <v/>
      </c>
      <c r="M110" s="21">
        <f>IFERROR('資產負債表'!M18/'資產負債表'!M20,IF(ERROR.TYPE('資產負債表'!M18/'資產負債表'!M20)=2,"無定義","n/a"))</f>
        <v/>
      </c>
      <c r="N110" s="21">
        <f>IFERROR('資產負債表'!N18/'資產負債表'!N20,IF(ERROR.TYPE('資產負債表'!N18/'資產負債表'!N20)=2,"無定義","n/a"))</f>
        <v/>
      </c>
      <c r="O110" s="21">
        <f>IFERROR('資產負債表'!O18/'資產負債表'!O20,IF(ERROR.TYPE('資產負債表'!O18/'資產負債表'!O20)=2,"無定義","n/a"))</f>
        <v/>
      </c>
      <c r="P110" s="21">
        <f>IFERROR('資產負債表'!P18/'資產負債表'!P20,IF(ERROR.TYPE('資產負債表'!P18/'資產負債表'!P20)=2,"無定義","n/a"))</f>
        <v/>
      </c>
      <c r="Q110" s="21">
        <f>IFERROR('資產負債表'!Q18/'資產負債表'!Q20,IF(ERROR.TYPE('資產負債表'!Q18/'資產負債表'!Q20)=2,"無定義","n/a"))</f>
        <v/>
      </c>
      <c r="R110" s="21">
        <f>IFERROR('資產負債表'!R18/'資產負債表'!R20,IF(ERROR.TYPE('資產負債表'!R18/'資產負債表'!R20)=2,"無定義","n/a"))</f>
        <v/>
      </c>
      <c r="S110" s="21">
        <f>IFERROR('資產負債表'!S18/'資產負債表'!S20,IF(ERROR.TYPE('資產負債表'!S18/'資產負債表'!S20)=2,"無定義","n/a"))</f>
        <v/>
      </c>
      <c r="T110" s="21">
        <f>IFERROR('資產負債表'!T18/'資產負債表'!T20,IF(ERROR.TYPE('資產負債表'!T18/'資產負債表'!T20)=2,"無定義","n/a"))</f>
        <v/>
      </c>
      <c r="U110" s="21">
        <f>IFERROR('資產負債表'!U18/'資產負債表'!U20,IF(ERROR.TYPE('資產負債表'!U18/'資產負債表'!U20)=2,"無定義","n/a"))</f>
        <v/>
      </c>
      <c r="V110" s="21">
        <f>IFERROR('資產負債表'!V18/'資產負債表'!V20,IF(ERROR.TYPE('資產負債表'!V18/'資產負債表'!V20)=2,"無定義","n/a"))</f>
        <v/>
      </c>
      <c r="W110" s="21">
        <f>IFERROR('資產負債表'!W18/'資產負債表'!W20,IF(ERROR.TYPE('資產負債表'!W18/'資產負債表'!W20)=2,"無定義","n/a"))</f>
        <v/>
      </c>
      <c r="X110" s="21">
        <f>IFERROR('資產負債表'!X18/'資產負債表'!X20,IF(ERROR.TYPE('資產負債表'!X18/'資產負債表'!X20)=2,"無定義","n/a"))</f>
        <v/>
      </c>
    </row>
    <row r="111">
      <c r="A111" s="12" t="inlineStr">
        <is>
          <t>股東權益年增率</t>
        </is>
      </c>
      <c r="B111" s="12" t="inlineStr">
        <is>
          <t>Equity YoY</t>
        </is>
      </c>
      <c r="C111" s="15" t="inlineStr">
        <is>
          <t>—</t>
        </is>
      </c>
      <c r="D111" s="15" t="inlineStr">
        <is>
          <t>—</t>
        </is>
      </c>
      <c r="E111" s="15" t="inlineStr">
        <is>
          <t>—</t>
        </is>
      </c>
      <c r="F111" s="15" t="inlineStr">
        <is>
          <t>—</t>
        </is>
      </c>
      <c r="G111" s="21">
        <f>IFERROR('資產負債表'!G31/'資產負債表'!C31-1,IF(ERROR.TYPE('資產負債表'!G31/'資產負債表'!C31-1)=2,"無定義","n/a"))</f>
        <v/>
      </c>
      <c r="H111" s="21">
        <f>IFERROR('資產負債表'!H31/'資產負債表'!D31-1,IF(ERROR.TYPE('資產負債表'!H31/'資產負債表'!D31-1)=2,"無定義","n/a"))</f>
        <v/>
      </c>
      <c r="I111" s="21">
        <f>IFERROR('資產負債表'!I31/'資產負債表'!E31-1,IF(ERROR.TYPE('資產負債表'!I31/'資產負債表'!E31-1)=2,"無定義","n/a"))</f>
        <v/>
      </c>
      <c r="J111" s="21">
        <f>IFERROR('資產負債表'!J31/'資產負債表'!F31-1,IF(ERROR.TYPE('資產負債表'!J31/'資產負債表'!F31-1)=2,"無定義","n/a"))</f>
        <v/>
      </c>
      <c r="K111" s="21">
        <f>IFERROR('資產負債表'!K31/'資產負債表'!G31-1,IF(ERROR.TYPE('資產負債表'!K31/'資產負債表'!G31-1)=2,"無定義","n/a"))</f>
        <v/>
      </c>
      <c r="L111" s="21">
        <f>IFERROR('資產負債表'!L31/'資產負債表'!H31-1,IF(ERROR.TYPE('資產負債表'!L31/'資產負債表'!H31-1)=2,"無定義","n/a"))</f>
        <v/>
      </c>
      <c r="M111" s="21">
        <f>IFERROR('資產負債表'!M31/'資產負債表'!I31-1,IF(ERROR.TYPE('資產負債表'!M31/'資產負債表'!I31-1)=2,"無定義","n/a"))</f>
        <v/>
      </c>
      <c r="N111" s="21">
        <f>IFERROR('資產負債表'!N31/'資產負債表'!J31-1,IF(ERROR.TYPE('資產負債表'!N31/'資產負債表'!J31-1)=2,"無定義","n/a"))</f>
        <v/>
      </c>
      <c r="O111" s="21">
        <f>IFERROR('資產負債表'!O31/'資產負債表'!K31-1,IF(ERROR.TYPE('資產負債表'!O31/'資產負債表'!K31-1)=2,"無定義","n/a"))</f>
        <v/>
      </c>
      <c r="P111" s="21">
        <f>IFERROR('資產負債表'!P31/'資產負債表'!L31-1,IF(ERROR.TYPE('資產負債表'!P31/'資產負債表'!L31-1)=2,"無定義","n/a"))</f>
        <v/>
      </c>
      <c r="Q111" s="21">
        <f>IFERROR('資產負債表'!Q31/'資產負債表'!M31-1,IF(ERROR.TYPE('資產負債表'!Q31/'資產負債表'!M31-1)=2,"無定義","n/a"))</f>
        <v/>
      </c>
      <c r="R111" s="21">
        <f>IFERROR('資產負債表'!R31/'資產負債表'!N31-1,IF(ERROR.TYPE('資產負債表'!R31/'資產負債表'!N31-1)=2,"無定義","n/a"))</f>
        <v/>
      </c>
      <c r="S111" s="21">
        <f>IFERROR('資產負債表'!S31/'資產負債表'!O31-1,IF(ERROR.TYPE('資產負債表'!S31/'資產負債表'!O31-1)=2,"無定義","n/a"))</f>
        <v/>
      </c>
      <c r="T111" s="21">
        <f>IFERROR('資產負債表'!T31/'資產負債表'!P31-1,IF(ERROR.TYPE('資產負債表'!T31/'資產負債表'!P31-1)=2,"無定義","n/a"))</f>
        <v/>
      </c>
      <c r="U111" s="21">
        <f>IFERROR('資產負債表'!U31/'資產負債表'!Q31-1,IF(ERROR.TYPE('資產負債表'!U31/'資產負債表'!Q31-1)=2,"無定義","n/a"))</f>
        <v/>
      </c>
      <c r="V111" s="21">
        <f>IFERROR('資產負債表'!V31/'資產負債表'!R31-1,IF(ERROR.TYPE('資產負債表'!V31/'資產負債表'!R31-1)=2,"無定義","n/a"))</f>
        <v/>
      </c>
      <c r="W111" s="21">
        <f>IFERROR('資產負債表'!W31/'資產負債表'!S31-1,IF(ERROR.TYPE('資產負債表'!W31/'資產負債表'!S31-1)=2,"無定義","n/a"))</f>
        <v/>
      </c>
      <c r="X111" s="21">
        <f>IFERROR('資產負債表'!X31/'資產負債表'!T31-1,IF(ERROR.TYPE('資產負債表'!X31/'資產負債表'!T31-1)=2,"無定義","n/a"))</f>
        <v/>
      </c>
    </row>
    <row r="112">
      <c r="A112" s="12" t="inlineStr">
        <is>
          <t>自由現金流利潤率（滾動四季）</t>
        </is>
      </c>
      <c r="B112" s="12" t="inlineStr">
        <is>
          <t>FCF Margin TTM</t>
        </is>
      </c>
      <c r="C112" s="21">
        <f>IFERROR(('關鍵指標'!C17-'關鍵指標'!C18)/'關鍵指標'!C3,IF(ERROR.TYPE(('關鍵指標'!C17-'關鍵指標'!C18)/'關鍵指標'!C3)=2,"無定義","n/a"))</f>
        <v/>
      </c>
      <c r="D112" s="21">
        <f>IFERROR(('關鍵指標'!D17-'關鍵指標'!D18)/'關鍵指標'!D3,IF(ERROR.TYPE(('關鍵指標'!D17-'關鍵指標'!D18)/'關鍵指標'!D3)=2,"無定義","n/a"))</f>
        <v/>
      </c>
      <c r="E112" s="21">
        <f>IFERROR(('關鍵指標'!E17-'關鍵指標'!E18)/'關鍵指標'!E3,IF(ERROR.TYPE(('關鍵指標'!E17-'關鍵指標'!E18)/'關鍵指標'!E3)=2,"無定義","n/a"))</f>
        <v/>
      </c>
      <c r="F112" s="21">
        <f>IFERROR(('關鍵指標'!F17-'關鍵指標'!F18)/'關鍵指標'!F3,IF(ERROR.TYPE(('關鍵指標'!F17-'關鍵指標'!F18)/'關鍵指標'!F3)=2,"無定義","n/a"))</f>
        <v/>
      </c>
      <c r="G112" s="21">
        <f>IFERROR(('關鍵指標'!G17-'關鍵指標'!G18)/'關鍵指標'!G3,IF(ERROR.TYPE(('關鍵指標'!G17-'關鍵指標'!G18)/'關鍵指標'!G3)=2,"無定義","n/a"))</f>
        <v/>
      </c>
      <c r="H112" s="21">
        <f>IFERROR(('關鍵指標'!H17-'關鍵指標'!H18)/'關鍵指標'!H3,IF(ERROR.TYPE(('關鍵指標'!H17-'關鍵指標'!H18)/'關鍵指標'!H3)=2,"無定義","n/a"))</f>
        <v/>
      </c>
      <c r="I112" s="21">
        <f>IFERROR(('關鍵指標'!I17-'關鍵指標'!I18)/'關鍵指標'!I3,IF(ERROR.TYPE(('關鍵指標'!I17-'關鍵指標'!I18)/'關鍵指標'!I3)=2,"無定義","n/a"))</f>
        <v/>
      </c>
      <c r="J112" s="21">
        <f>IFERROR(('關鍵指標'!J17-'關鍵指標'!J18)/'關鍵指標'!J3,IF(ERROR.TYPE(('關鍵指標'!J17-'關鍵指標'!J18)/'關鍵指標'!J3)=2,"無定義","n/a"))</f>
        <v/>
      </c>
      <c r="K112" s="21">
        <f>IFERROR(('關鍵指標'!K17-'關鍵指標'!K18)/'關鍵指標'!K3,IF(ERROR.TYPE(('關鍵指標'!K17-'關鍵指標'!K18)/'關鍵指標'!K3)=2,"無定義","n/a"))</f>
        <v/>
      </c>
      <c r="L112" s="21">
        <f>IFERROR(('關鍵指標'!L17-'關鍵指標'!L18)/'關鍵指標'!L3,IF(ERROR.TYPE(('關鍵指標'!L17-'關鍵指標'!L18)/'關鍵指標'!L3)=2,"無定義","n/a"))</f>
        <v/>
      </c>
      <c r="M112" s="21">
        <f>IFERROR(('關鍵指標'!M17-'關鍵指標'!M18)/'關鍵指標'!M3,IF(ERROR.TYPE(('關鍵指標'!M17-'關鍵指標'!M18)/'關鍵指標'!M3)=2,"無定義","n/a"))</f>
        <v/>
      </c>
      <c r="N112" s="21">
        <f>IFERROR(('關鍵指標'!N17-'關鍵指標'!N18)/'關鍵指標'!N3,IF(ERROR.TYPE(('關鍵指標'!N17-'關鍵指標'!N18)/'關鍵指標'!N3)=2,"無定義","n/a"))</f>
        <v/>
      </c>
      <c r="O112" s="21">
        <f>IFERROR(('關鍵指標'!O17-'關鍵指標'!O18)/'關鍵指標'!O3,IF(ERROR.TYPE(('關鍵指標'!O17-'關鍵指標'!O18)/'關鍵指標'!O3)=2,"無定義","n/a"))</f>
        <v/>
      </c>
      <c r="P112" s="21">
        <f>IFERROR(('關鍵指標'!P17-'關鍵指標'!P18)/'關鍵指標'!P3,IF(ERROR.TYPE(('關鍵指標'!P17-'關鍵指標'!P18)/'關鍵指標'!P3)=2,"無定義","n/a"))</f>
        <v/>
      </c>
      <c r="Q112" s="21">
        <f>IFERROR(('關鍵指標'!Q17-'關鍵指標'!Q18)/'關鍵指標'!Q3,IF(ERROR.TYPE(('關鍵指標'!Q17-'關鍵指標'!Q18)/'關鍵指標'!Q3)=2,"無定義","n/a"))</f>
        <v/>
      </c>
      <c r="R112" s="21">
        <f>IFERROR(('關鍵指標'!R17-'關鍵指標'!R18)/'關鍵指標'!R3,IF(ERROR.TYPE(('關鍵指標'!R17-'關鍵指標'!R18)/'關鍵指標'!R3)=2,"無定義","n/a"))</f>
        <v/>
      </c>
      <c r="S112" s="21">
        <f>IFERROR(('關鍵指標'!S17-'關鍵指標'!S18)/'關鍵指標'!S3,IF(ERROR.TYPE(('關鍵指標'!S17-'關鍵指標'!S18)/'關鍵指標'!S3)=2,"無定義","n/a"))</f>
        <v/>
      </c>
      <c r="T112" s="21">
        <f>IFERROR(('關鍵指標'!T17-'關鍵指標'!T18)/'關鍵指標'!T3,IF(ERROR.TYPE(('關鍵指標'!T17-'關鍵指標'!T18)/'關鍵指標'!T3)=2,"無定義","n/a"))</f>
        <v/>
      </c>
      <c r="U112" s="21">
        <f>IFERROR(('關鍵指標'!U17-'關鍵指標'!U18)/'關鍵指標'!U3,IF(ERROR.TYPE(('關鍵指標'!U17-'關鍵指標'!U18)/'關鍵指標'!U3)=2,"無定義","n/a"))</f>
        <v/>
      </c>
      <c r="V112" s="21">
        <f>IFERROR(('關鍵指標'!V17-'關鍵指標'!V18)/'關鍵指標'!V3,IF(ERROR.TYPE(('關鍵指標'!V17-'關鍵指標'!V18)/'關鍵指標'!V3)=2,"無定義","n/a"))</f>
        <v/>
      </c>
      <c r="W112" s="21">
        <f>IFERROR(('關鍵指標'!W17-'關鍵指標'!W18)/'關鍵指標'!W3,IF(ERROR.TYPE(('關鍵指標'!W17-'關鍵指標'!W18)/'關鍵指標'!W3)=2,"無定義","n/a"))</f>
        <v/>
      </c>
      <c r="X112" s="21">
        <f>IFERROR(('關鍵指標'!X17-'關鍵指標'!X18)/'關鍵指標'!X3,IF(ERROR.TYPE(('關鍵指標'!X17-'關鍵指標'!X18)/'關鍵指標'!X3)=2,"無定義","n/a"))</f>
        <v/>
      </c>
    </row>
    <row r="113">
      <c r="A113" s="12" t="inlineStr">
        <is>
          <t>自由現金流利潤率年變化（滾動四季）</t>
        </is>
      </c>
      <c r="B113" s="12" t="inlineStr">
        <is>
          <t>FCF Margin TTM Δ YoY</t>
        </is>
      </c>
      <c r="C113" s="15" t="inlineStr">
        <is>
          <t>—</t>
        </is>
      </c>
      <c r="D113" s="15" t="inlineStr">
        <is>
          <t>—</t>
        </is>
      </c>
      <c r="E113" s="15" t="inlineStr">
        <is>
          <t>—</t>
        </is>
      </c>
      <c r="F113" s="15" t="inlineStr">
        <is>
          <t>—</t>
        </is>
      </c>
      <c r="G113" s="21">
        <f>IFERROR('關鍵指標'!G112-'關鍵指標'!C112,IF(ERROR.TYPE('關鍵指標'!G112-'關鍵指標'!C112)=2,"無定義","n/a"))</f>
        <v/>
      </c>
      <c r="H113" s="21">
        <f>IFERROR('關鍵指標'!H112-'關鍵指標'!D112,IF(ERROR.TYPE('關鍵指標'!H112-'關鍵指標'!D112)=2,"無定義","n/a"))</f>
        <v/>
      </c>
      <c r="I113" s="21">
        <f>IFERROR('關鍵指標'!I112-'關鍵指標'!E112,IF(ERROR.TYPE('關鍵指標'!I112-'關鍵指標'!E112)=2,"無定義","n/a"))</f>
        <v/>
      </c>
      <c r="J113" s="21">
        <f>IFERROR('關鍵指標'!J112-'關鍵指標'!F112,IF(ERROR.TYPE('關鍵指標'!J112-'關鍵指標'!F112)=2,"無定義","n/a"))</f>
        <v/>
      </c>
      <c r="K113" s="21">
        <f>IFERROR('關鍵指標'!K112-'關鍵指標'!G112,IF(ERROR.TYPE('關鍵指標'!K112-'關鍵指標'!G112)=2,"無定義","n/a"))</f>
        <v/>
      </c>
      <c r="L113" s="21">
        <f>IFERROR('關鍵指標'!L112-'關鍵指標'!H112,IF(ERROR.TYPE('關鍵指標'!L112-'關鍵指標'!H112)=2,"無定義","n/a"))</f>
        <v/>
      </c>
      <c r="M113" s="21">
        <f>IFERROR('關鍵指標'!M112-'關鍵指標'!I112,IF(ERROR.TYPE('關鍵指標'!M112-'關鍵指標'!I112)=2,"無定義","n/a"))</f>
        <v/>
      </c>
      <c r="N113" s="21">
        <f>IFERROR('關鍵指標'!N112-'關鍵指標'!J112,IF(ERROR.TYPE('關鍵指標'!N112-'關鍵指標'!J112)=2,"無定義","n/a"))</f>
        <v/>
      </c>
      <c r="O113" s="21">
        <f>IFERROR('關鍵指標'!O112-'關鍵指標'!K112,IF(ERROR.TYPE('關鍵指標'!O112-'關鍵指標'!K112)=2,"無定義","n/a"))</f>
        <v/>
      </c>
      <c r="P113" s="21">
        <f>IFERROR('關鍵指標'!P112-'關鍵指標'!L112,IF(ERROR.TYPE('關鍵指標'!P112-'關鍵指標'!L112)=2,"無定義","n/a"))</f>
        <v/>
      </c>
      <c r="Q113" s="21">
        <f>IFERROR('關鍵指標'!Q112-'關鍵指標'!M112,IF(ERROR.TYPE('關鍵指標'!Q112-'關鍵指標'!M112)=2,"無定義","n/a"))</f>
        <v/>
      </c>
      <c r="R113" s="21">
        <f>IFERROR('關鍵指標'!R112-'關鍵指標'!N112,IF(ERROR.TYPE('關鍵指標'!R112-'關鍵指標'!N112)=2,"無定義","n/a"))</f>
        <v/>
      </c>
      <c r="S113" s="21">
        <f>IFERROR('關鍵指標'!S112-'關鍵指標'!O112,IF(ERROR.TYPE('關鍵指標'!S112-'關鍵指標'!O112)=2,"無定義","n/a"))</f>
        <v/>
      </c>
      <c r="T113" s="21">
        <f>IFERROR('關鍵指標'!T112-'關鍵指標'!P112,IF(ERROR.TYPE('關鍵指標'!T112-'關鍵指標'!P112)=2,"無定義","n/a"))</f>
        <v/>
      </c>
      <c r="U113" s="21">
        <f>IFERROR('關鍵指標'!U112-'關鍵指標'!Q112,IF(ERROR.TYPE('關鍵指標'!U112-'關鍵指標'!Q112)=2,"無定義","n/a"))</f>
        <v/>
      </c>
      <c r="V113" s="21">
        <f>IFERROR('關鍵指標'!V112-'關鍵指標'!R112,IF(ERROR.TYPE('關鍵指標'!V112-'關鍵指標'!R112)=2,"無定義","n/a"))</f>
        <v/>
      </c>
      <c r="W113" s="21">
        <f>IFERROR('關鍵指標'!W112-'關鍵指標'!S112,IF(ERROR.TYPE('關鍵指標'!W112-'關鍵指標'!S112)=2,"無定義","n/a"))</f>
        <v/>
      </c>
      <c r="X113" s="21">
        <f>IFERROR('關鍵指標'!X112-'關鍵指標'!T112,IF(ERROR.TYPE('關鍵指標'!X112-'關鍵指標'!T112)=2,"無定義","n/a"))</f>
        <v/>
      </c>
    </row>
    <row r="114">
      <c r="A114" s="12" t="inlineStr">
        <is>
          <t>營收加速度</t>
        </is>
      </c>
      <c r="B114" s="12" t="inlineStr">
        <is>
          <t>Revenue Growth Acceleration</t>
        </is>
      </c>
      <c r="C114" s="15" t="inlineStr">
        <is>
          <t>—</t>
        </is>
      </c>
      <c r="D114" s="15" t="inlineStr">
        <is>
          <t>—</t>
        </is>
      </c>
      <c r="E114" s="15" t="inlineStr">
        <is>
          <t>—</t>
        </is>
      </c>
      <c r="F114" s="15" t="inlineStr">
        <is>
          <t>—</t>
        </is>
      </c>
      <c r="G114" s="15" t="inlineStr">
        <is>
          <t>n/a</t>
        </is>
      </c>
      <c r="H114" s="21">
        <f>IFERROR(('損益表'!H2/'損益表'!D2-1)-('損益表'!G2/'損益表'!C2-1),IF(ERROR.TYPE(('損益表'!H2/'損益表'!D2-1)-('損益表'!G2/'損益表'!C2-1))=2,"無定義","n/a"))</f>
        <v/>
      </c>
      <c r="I114" s="21">
        <f>IFERROR(('損益表'!I2/'損益表'!E2-1)-('損益表'!H2/'損益表'!D2-1),IF(ERROR.TYPE(('損益表'!I2/'損益表'!E2-1)-('損益表'!H2/'損益表'!D2-1))=2,"無定義","n/a"))</f>
        <v/>
      </c>
      <c r="J114" s="21">
        <f>IFERROR(('損益表'!J2/'損益表'!F2-1)-('損益表'!I2/'損益表'!E2-1),IF(ERROR.TYPE(('損益表'!J2/'損益表'!F2-1)-('損益表'!I2/'損益表'!E2-1))=2,"無定義","n/a"))</f>
        <v/>
      </c>
      <c r="K114" s="21">
        <f>IFERROR(('損益表'!K2/'損益表'!G2-1)-('損益表'!J2/'損益表'!F2-1),IF(ERROR.TYPE(('損益表'!K2/'損益表'!G2-1)-('損益表'!J2/'損益表'!F2-1))=2,"無定義","n/a"))</f>
        <v/>
      </c>
      <c r="L114" s="21">
        <f>IFERROR(('損益表'!L2/'損益表'!H2-1)-('損益表'!K2/'損益表'!G2-1),IF(ERROR.TYPE(('損益表'!L2/'損益表'!H2-1)-('損益表'!K2/'損益表'!G2-1))=2,"無定義","n/a"))</f>
        <v/>
      </c>
      <c r="M114" s="21">
        <f>IFERROR(('損益表'!M2/'損益表'!I2-1)-('損益表'!L2/'損益表'!H2-1),IF(ERROR.TYPE(('損益表'!M2/'損益表'!I2-1)-('損益表'!L2/'損益表'!H2-1))=2,"無定義","n/a"))</f>
        <v/>
      </c>
      <c r="N114" s="21">
        <f>IFERROR(('損益表'!N2/'損益表'!J2-1)-('損益表'!M2/'損益表'!I2-1),IF(ERROR.TYPE(('損益表'!N2/'損益表'!J2-1)-('損益表'!M2/'損益表'!I2-1))=2,"無定義","n/a"))</f>
        <v/>
      </c>
      <c r="O114" s="21">
        <f>IFERROR(('損益表'!O2/'損益表'!K2-1)-('損益表'!N2/'損益表'!J2-1),IF(ERROR.TYPE(('損益表'!O2/'損益表'!K2-1)-('損益表'!N2/'損益表'!J2-1))=2,"無定義","n/a"))</f>
        <v/>
      </c>
      <c r="P114" s="21">
        <f>IFERROR(('損益表'!P2/'損益表'!L2-1)-('損益表'!O2/'損益表'!K2-1),IF(ERROR.TYPE(('損益表'!P2/'損益表'!L2-1)-('損益表'!O2/'損益表'!K2-1))=2,"無定義","n/a"))</f>
        <v/>
      </c>
      <c r="Q114" s="21">
        <f>IFERROR(('損益表'!Q2/'損益表'!M2-1)-('損益表'!P2/'損益表'!L2-1),IF(ERROR.TYPE(('損益表'!Q2/'損益表'!M2-1)-('損益表'!P2/'損益表'!L2-1))=2,"無定義","n/a"))</f>
        <v/>
      </c>
      <c r="R114" s="21">
        <f>IFERROR(('損益表'!R2/'損益表'!N2-1)-('損益表'!Q2/'損益表'!M2-1),IF(ERROR.TYPE(('損益表'!R2/'損益表'!N2-1)-('損益表'!Q2/'損益表'!M2-1))=2,"無定義","n/a"))</f>
        <v/>
      </c>
      <c r="S114" s="21">
        <f>IFERROR(('損益表'!S2/'損益表'!O2-1)-('損益表'!R2/'損益表'!N2-1),IF(ERROR.TYPE(('損益表'!S2/'損益表'!O2-1)-('損益表'!R2/'損益表'!N2-1))=2,"無定義","n/a"))</f>
        <v/>
      </c>
      <c r="T114" s="21">
        <f>IFERROR(('損益表'!T2/'損益表'!P2-1)-('損益表'!S2/'損益表'!O2-1),IF(ERROR.TYPE(('損益表'!T2/'損益表'!P2-1)-('損益表'!S2/'損益表'!O2-1))=2,"無定義","n/a"))</f>
        <v/>
      </c>
      <c r="U114" s="21">
        <f>IFERROR(('損益表'!U2/'損益表'!Q2-1)-('損益表'!T2/'損益表'!P2-1),IF(ERROR.TYPE(('損益表'!U2/'損益表'!Q2-1)-('損益表'!T2/'損益表'!P2-1))=2,"無定義","n/a"))</f>
        <v/>
      </c>
      <c r="V114" s="21">
        <f>IFERROR(('損益表'!V2/'損益表'!R2-1)-('損益表'!U2/'損益表'!Q2-1),IF(ERROR.TYPE(('損益表'!V2/'損益表'!R2-1)-('損益表'!U2/'損益表'!Q2-1))=2,"無定義","n/a"))</f>
        <v/>
      </c>
      <c r="W114" s="21">
        <f>IFERROR(('損益表'!W2/'損益表'!S2-1)-('損益表'!V2/'損益表'!R2-1),IF(ERROR.TYPE(('損益表'!W2/'損益表'!S2-1)-('損益表'!V2/'損益表'!R2-1))=2,"無定義","n/a"))</f>
        <v/>
      </c>
      <c r="X114" s="21">
        <f>IFERROR(('損益表'!X2/'損益表'!T2-1)-('損益表'!W2/'損益表'!S2-1),IF(ERROR.TYPE(('損益表'!X2/'損益表'!T2-1)-('損益表'!W2/'損益表'!S2-1))=2,"無定義","n/a"))</f>
        <v/>
      </c>
    </row>
    <row r="115">
      <c r="A115" s="12" t="inlineStr">
        <is>
          <t>存貨－其他（總額−成品）</t>
        </is>
      </c>
      <c r="B115" s="12" t="inlineStr">
        <is>
          <t>Inventory ex-Finished Goods</t>
        </is>
      </c>
      <c r="C115" s="15" t="inlineStr">
        <is>
          <t>—</t>
        </is>
      </c>
      <c r="D115" s="15" t="inlineStr">
        <is>
          <t>—</t>
        </is>
      </c>
      <c r="E115" s="15" t="inlineStr">
        <is>
          <t>—</t>
        </is>
      </c>
      <c r="F115" s="15" t="inlineStr">
        <is>
          <t>—</t>
        </is>
      </c>
      <c r="G115" s="15" t="inlineStr">
        <is>
          <t>—</t>
        </is>
      </c>
      <c r="H115" s="15" t="inlineStr">
        <is>
          <t>—</t>
        </is>
      </c>
      <c r="I115" s="15" t="inlineStr">
        <is>
          <t>—</t>
        </is>
      </c>
      <c r="J115" s="15" t="inlineStr">
        <is>
          <t>—</t>
        </is>
      </c>
      <c r="K115" s="15" t="inlineStr">
        <is>
          <t>—</t>
        </is>
      </c>
      <c r="L115" s="15" t="inlineStr">
        <is>
          <t>—</t>
        </is>
      </c>
      <c r="M115" s="15" t="inlineStr">
        <is>
          <t>—</t>
        </is>
      </c>
      <c r="N115" s="15" t="inlineStr">
        <is>
          <t>—</t>
        </is>
      </c>
      <c r="O115" s="15" t="inlineStr">
        <is>
          <t>—</t>
        </is>
      </c>
      <c r="P115" s="15" t="inlineStr">
        <is>
          <t>—</t>
        </is>
      </c>
      <c r="Q115" s="15" t="inlineStr">
        <is>
          <t>—</t>
        </is>
      </c>
      <c r="R115" s="15" t="inlineStr">
        <is>
          <t>—</t>
        </is>
      </c>
      <c r="S115" s="15" t="inlineStr">
        <is>
          <t>—</t>
        </is>
      </c>
      <c r="T115" s="15" t="inlineStr">
        <is>
          <t>—</t>
        </is>
      </c>
      <c r="U115" s="15" t="inlineStr">
        <is>
          <t>—</t>
        </is>
      </c>
      <c r="V115" s="15" t="inlineStr">
        <is>
          <t>—</t>
        </is>
      </c>
      <c r="W115" s="15" t="inlineStr">
        <is>
          <t>—</t>
        </is>
      </c>
      <c r="X115" s="15" t="inlineStr">
        <is>
          <t>—</t>
        </is>
      </c>
    </row>
    <row r="116">
      <c r="A116" s="12" t="inlineStr">
        <is>
          <t>成品佔存貨比</t>
        </is>
      </c>
      <c r="B116" s="12" t="inlineStr">
        <is>
          <t>Finished Goods / Inventory</t>
        </is>
      </c>
      <c r="C116" s="15" t="inlineStr">
        <is>
          <t>—</t>
        </is>
      </c>
      <c r="D116" s="15" t="inlineStr">
        <is>
          <t>—</t>
        </is>
      </c>
      <c r="E116" s="15" t="inlineStr">
        <is>
          <t>—</t>
        </is>
      </c>
      <c r="F116" s="15" t="inlineStr">
        <is>
          <t>—</t>
        </is>
      </c>
      <c r="G116" s="15" t="inlineStr">
        <is>
          <t>—</t>
        </is>
      </c>
      <c r="H116" s="15" t="inlineStr">
        <is>
          <t>—</t>
        </is>
      </c>
      <c r="I116" s="15" t="inlineStr">
        <is>
          <t>—</t>
        </is>
      </c>
      <c r="J116" s="15" t="inlineStr">
        <is>
          <t>—</t>
        </is>
      </c>
      <c r="K116" s="15" t="inlineStr">
        <is>
          <t>—</t>
        </is>
      </c>
      <c r="L116" s="15" t="inlineStr">
        <is>
          <t>—</t>
        </is>
      </c>
      <c r="M116" s="15" t="inlineStr">
        <is>
          <t>—</t>
        </is>
      </c>
      <c r="N116" s="15" t="inlineStr">
        <is>
          <t>—</t>
        </is>
      </c>
      <c r="O116" s="15" t="inlineStr">
        <is>
          <t>—</t>
        </is>
      </c>
      <c r="P116" s="15" t="inlineStr">
        <is>
          <t>—</t>
        </is>
      </c>
      <c r="Q116" s="15" t="inlineStr">
        <is>
          <t>—</t>
        </is>
      </c>
      <c r="R116" s="15" t="inlineStr">
        <is>
          <t>—</t>
        </is>
      </c>
      <c r="S116" s="15" t="inlineStr">
        <is>
          <t>—</t>
        </is>
      </c>
      <c r="T116" s="15" t="inlineStr">
        <is>
          <t>—</t>
        </is>
      </c>
      <c r="U116" s="15" t="inlineStr">
        <is>
          <t>—</t>
        </is>
      </c>
      <c r="V116" s="15" t="inlineStr">
        <is>
          <t>—</t>
        </is>
      </c>
      <c r="W116" s="15" t="inlineStr">
        <is>
          <t>—</t>
        </is>
      </c>
      <c r="X116" s="15" t="inlineStr">
        <is>
          <t>—</t>
        </is>
      </c>
    </row>
    <row r="117">
      <c r="A117" s="12" t="inlineStr">
        <is>
          <t>成品佔比年變化</t>
        </is>
      </c>
      <c r="B117" s="12" t="inlineStr">
        <is>
          <t>Finished Goods Share Δ YoY</t>
        </is>
      </c>
      <c r="C117" s="15" t="inlineStr">
        <is>
          <t>—</t>
        </is>
      </c>
      <c r="D117" s="15" t="inlineStr">
        <is>
          <t>—</t>
        </is>
      </c>
      <c r="E117" s="15" t="inlineStr">
        <is>
          <t>—</t>
        </is>
      </c>
      <c r="F117" s="15" t="inlineStr">
        <is>
          <t>—</t>
        </is>
      </c>
      <c r="G117" s="15" t="inlineStr">
        <is>
          <t>—</t>
        </is>
      </c>
      <c r="H117" s="15" t="inlineStr">
        <is>
          <t>—</t>
        </is>
      </c>
      <c r="I117" s="15" t="inlineStr">
        <is>
          <t>—</t>
        </is>
      </c>
      <c r="J117" s="15" t="inlineStr">
        <is>
          <t>—</t>
        </is>
      </c>
      <c r="K117" s="15" t="inlineStr">
        <is>
          <t>—</t>
        </is>
      </c>
      <c r="L117" s="15" t="inlineStr">
        <is>
          <t>—</t>
        </is>
      </c>
      <c r="M117" s="15" t="inlineStr">
        <is>
          <t>—</t>
        </is>
      </c>
      <c r="N117" s="15" t="inlineStr">
        <is>
          <t>—</t>
        </is>
      </c>
      <c r="O117" s="15" t="inlineStr">
        <is>
          <t>—</t>
        </is>
      </c>
      <c r="P117" s="15" t="inlineStr">
        <is>
          <t>—</t>
        </is>
      </c>
      <c r="Q117" s="15" t="inlineStr">
        <is>
          <t>—</t>
        </is>
      </c>
      <c r="R117" s="15" t="inlineStr">
        <is>
          <t>—</t>
        </is>
      </c>
      <c r="S117" s="15" t="inlineStr">
        <is>
          <t>—</t>
        </is>
      </c>
      <c r="T117" s="15" t="inlineStr">
        <is>
          <t>—</t>
        </is>
      </c>
      <c r="U117" s="15" t="inlineStr">
        <is>
          <t>—</t>
        </is>
      </c>
      <c r="V117" s="15" t="inlineStr">
        <is>
          <t>—</t>
        </is>
      </c>
      <c r="W117" s="15" t="inlineStr">
        <is>
          <t>—</t>
        </is>
      </c>
      <c r="X117" s="15" t="inlineStr">
        <is>
          <t>—</t>
        </is>
      </c>
    </row>
    <row r="118">
      <c r="A118" s="12" t="inlineStr">
        <is>
          <t>預付佔營收比</t>
        </is>
      </c>
      <c r="B118" s="12" t="inlineStr">
        <is>
          <t>Prepaid / Revenue</t>
        </is>
      </c>
      <c r="C118" s="21">
        <f>IFERROR('資產負債表'!C11/('損益表'!C2*4),IF(ERROR.TYPE('資產負債表'!C11/('損益表'!C2*4))=2,"無定義","n/a"))</f>
        <v/>
      </c>
      <c r="D118" s="21">
        <f>IFERROR('資產負債表'!D11/('損益表'!D2*4),IF(ERROR.TYPE('資產負債表'!D11/('損益表'!D2*4))=2,"無定義","n/a"))</f>
        <v/>
      </c>
      <c r="E118" s="21">
        <f>IFERROR('資產負債表'!E11/('損益表'!E2*4),IF(ERROR.TYPE('資產負債表'!E11/('損益表'!E2*4))=2,"無定義","n/a"))</f>
        <v/>
      </c>
      <c r="F118" s="21">
        <f>IFERROR('資產負債表'!F11/('損益表'!F2*4),IF(ERROR.TYPE('資產負債表'!F11/('損益表'!F2*4))=2,"無定義","n/a"))</f>
        <v/>
      </c>
      <c r="G118" s="21">
        <f>IFERROR('資產負債表'!G11/('損益表'!G2*4),IF(ERROR.TYPE('資產負債表'!G11/('損益表'!G2*4))=2,"無定義","n/a"))</f>
        <v/>
      </c>
      <c r="H118" s="21">
        <f>IFERROR('資產負債表'!H11/('損益表'!H2*4),IF(ERROR.TYPE('資產負債表'!H11/('損益表'!H2*4))=2,"無定義","n/a"))</f>
        <v/>
      </c>
      <c r="I118" s="21">
        <f>IFERROR('資產負債表'!I11/('損益表'!I2*4),IF(ERROR.TYPE('資產負債表'!I11/('損益表'!I2*4))=2,"無定義","n/a"))</f>
        <v/>
      </c>
      <c r="J118" s="21">
        <f>IFERROR('資產負債表'!J11/('損益表'!J2*4),IF(ERROR.TYPE('資產負債表'!J11/('損益表'!J2*4))=2,"無定義","n/a"))</f>
        <v/>
      </c>
      <c r="K118" s="21">
        <f>IFERROR('資產負債表'!K11/('損益表'!K2*4),IF(ERROR.TYPE('資產負債表'!K11/('損益表'!K2*4))=2,"無定義","n/a"))</f>
        <v/>
      </c>
      <c r="L118" s="21">
        <f>IFERROR('資產負債表'!L11/('損益表'!L2*4),IF(ERROR.TYPE('資產負債表'!L11/('損益表'!L2*4))=2,"無定義","n/a"))</f>
        <v/>
      </c>
      <c r="M118" s="21">
        <f>IFERROR('資產負債表'!M11/('損益表'!M2*4),IF(ERROR.TYPE('資產負債表'!M11/('損益表'!M2*4))=2,"無定義","n/a"))</f>
        <v/>
      </c>
      <c r="N118" s="21">
        <f>IFERROR('資產負債表'!N11/('損益表'!N2*4),IF(ERROR.TYPE('資產負債表'!N11/('損益表'!N2*4))=2,"無定義","n/a"))</f>
        <v/>
      </c>
      <c r="O118" s="21">
        <f>IFERROR('資產負債表'!O11/('損益表'!O2*4),IF(ERROR.TYPE('資產負債表'!O11/('損益表'!O2*4))=2,"無定義","n/a"))</f>
        <v/>
      </c>
      <c r="P118" s="21">
        <f>IFERROR('資產負債表'!P11/('損益表'!P2*4),IF(ERROR.TYPE('資產負債表'!P11/('損益表'!P2*4))=2,"無定義","n/a"))</f>
        <v/>
      </c>
      <c r="Q118" s="21">
        <f>IFERROR('資產負債表'!Q11/('損益表'!Q2*4),IF(ERROR.TYPE('資產負債表'!Q11/('損益表'!Q2*4))=2,"無定義","n/a"))</f>
        <v/>
      </c>
      <c r="R118" s="21">
        <f>IFERROR('資產負債表'!R11/('損益表'!R2*4),IF(ERROR.TYPE('資產負債表'!R11/('損益表'!R2*4))=2,"無定義","n/a"))</f>
        <v/>
      </c>
      <c r="S118" s="21">
        <f>IFERROR('資產負債表'!S11/('損益表'!S2*4),IF(ERROR.TYPE('資產負債表'!S11/('損益表'!S2*4))=2,"無定義","n/a"))</f>
        <v/>
      </c>
      <c r="T118" s="21">
        <f>IFERROR('資產負債表'!T11/('損益表'!T2*4),IF(ERROR.TYPE('資產負債表'!T11/('損益表'!T2*4))=2,"無定義","n/a"))</f>
        <v/>
      </c>
      <c r="U118" s="21">
        <f>IFERROR('資產負債表'!U11/('損益表'!U2*4),IF(ERROR.TYPE('資產負債表'!U11/('損益表'!U2*4))=2,"無定義","n/a"))</f>
        <v/>
      </c>
      <c r="V118" s="21">
        <f>IFERROR('資產負債表'!V11/('損益表'!V2*4),IF(ERROR.TYPE('資產負債表'!V11/('損益表'!V2*4))=2,"無定義","n/a"))</f>
        <v/>
      </c>
      <c r="W118" s="21">
        <f>IFERROR('資產負債表'!W11/('損益表'!W2*4),IF(ERROR.TYPE('資產負債表'!W11/('損益表'!W2*4))=2,"無定義","n/a"))</f>
        <v/>
      </c>
      <c r="X118" s="21">
        <f>IFERROR('資產負債表'!X11/('損益表'!X2*4),IF(ERROR.TYPE('資產負債表'!X11/('損益表'!X2*4))=2,"無定義","n/a"))</f>
        <v/>
      </c>
    </row>
    <row r="119">
      <c r="A119" s="12" t="inlineStr">
        <is>
          <t>營收加速度（滾動四季）</t>
        </is>
      </c>
      <c r="B119" s="12" t="inlineStr">
        <is>
          <t>Revenue Acceleration TTM</t>
        </is>
      </c>
      <c r="C119" s="15" t="inlineStr">
        <is>
          <t>—</t>
        </is>
      </c>
      <c r="D119" s="15" t="inlineStr">
        <is>
          <t>—</t>
        </is>
      </c>
      <c r="E119" s="15" t="inlineStr">
        <is>
          <t>—</t>
        </is>
      </c>
      <c r="F119" s="15" t="inlineStr">
        <is>
          <t>—</t>
        </is>
      </c>
      <c r="G119" s="15" t="inlineStr">
        <is>
          <t>n/a</t>
        </is>
      </c>
      <c r="H119" s="21">
        <f>IFERROR(('關鍵指標'!H3/'關鍵指標'!D3-1)-('關鍵指標'!G3/'關鍵指標'!C3-1),IF(ERROR.TYPE(('關鍵指標'!H3/'關鍵指標'!D3-1)-('關鍵指標'!G3/'關鍵指標'!C3-1))=2,"無定義","n/a"))</f>
        <v/>
      </c>
      <c r="I119" s="21">
        <f>IFERROR(('關鍵指標'!I3/'關鍵指標'!E3-1)-('關鍵指標'!H3/'關鍵指標'!D3-1),IF(ERROR.TYPE(('關鍵指標'!I3/'關鍵指標'!E3-1)-('關鍵指標'!H3/'關鍵指標'!D3-1))=2,"無定義","n/a"))</f>
        <v/>
      </c>
      <c r="J119" s="21">
        <f>IFERROR(('關鍵指標'!J3/'關鍵指標'!F3-1)-('關鍵指標'!I3/'關鍵指標'!E3-1),IF(ERROR.TYPE(('關鍵指標'!J3/'關鍵指標'!F3-1)-('關鍵指標'!I3/'關鍵指標'!E3-1))=2,"無定義","n/a"))</f>
        <v/>
      </c>
      <c r="K119" s="21">
        <f>IFERROR(('關鍵指標'!K3/'關鍵指標'!G3-1)-('關鍵指標'!J3/'關鍵指標'!F3-1),IF(ERROR.TYPE(('關鍵指標'!K3/'關鍵指標'!G3-1)-('關鍵指標'!J3/'關鍵指標'!F3-1))=2,"無定義","n/a"))</f>
        <v/>
      </c>
      <c r="L119" s="21">
        <f>IFERROR(('關鍵指標'!L3/'關鍵指標'!H3-1)-('關鍵指標'!K3/'關鍵指標'!G3-1),IF(ERROR.TYPE(('關鍵指標'!L3/'關鍵指標'!H3-1)-('關鍵指標'!K3/'關鍵指標'!G3-1))=2,"無定義","n/a"))</f>
        <v/>
      </c>
      <c r="M119" s="21">
        <f>IFERROR(('關鍵指標'!M3/'關鍵指標'!I3-1)-('關鍵指標'!L3/'關鍵指標'!H3-1),IF(ERROR.TYPE(('關鍵指標'!M3/'關鍵指標'!I3-1)-('關鍵指標'!L3/'關鍵指標'!H3-1))=2,"無定義","n/a"))</f>
        <v/>
      </c>
      <c r="N119" s="21">
        <f>IFERROR(('關鍵指標'!N3/'關鍵指標'!J3-1)-('關鍵指標'!M3/'關鍵指標'!I3-1),IF(ERROR.TYPE(('關鍵指標'!N3/'關鍵指標'!J3-1)-('關鍵指標'!M3/'關鍵指標'!I3-1))=2,"無定義","n/a"))</f>
        <v/>
      </c>
      <c r="O119" s="21">
        <f>IFERROR(('關鍵指標'!O3/'關鍵指標'!K3-1)-('關鍵指標'!N3/'關鍵指標'!J3-1),IF(ERROR.TYPE(('關鍵指標'!O3/'關鍵指標'!K3-1)-('關鍵指標'!N3/'關鍵指標'!J3-1))=2,"無定義","n/a"))</f>
        <v/>
      </c>
      <c r="P119" s="21">
        <f>IFERROR(('關鍵指標'!P3/'關鍵指標'!L3-1)-('關鍵指標'!O3/'關鍵指標'!K3-1),IF(ERROR.TYPE(('關鍵指標'!P3/'關鍵指標'!L3-1)-('關鍵指標'!O3/'關鍵指標'!K3-1))=2,"無定義","n/a"))</f>
        <v/>
      </c>
      <c r="Q119" s="21">
        <f>IFERROR(('關鍵指標'!Q3/'關鍵指標'!M3-1)-('關鍵指標'!P3/'關鍵指標'!L3-1),IF(ERROR.TYPE(('關鍵指標'!Q3/'關鍵指標'!M3-1)-('關鍵指標'!P3/'關鍵指標'!L3-1))=2,"無定義","n/a"))</f>
        <v/>
      </c>
      <c r="R119" s="21">
        <f>IFERROR(('關鍵指標'!R3/'關鍵指標'!N3-1)-('關鍵指標'!Q3/'關鍵指標'!M3-1),IF(ERROR.TYPE(('關鍵指標'!R3/'關鍵指標'!N3-1)-('關鍵指標'!Q3/'關鍵指標'!M3-1))=2,"無定義","n/a"))</f>
        <v/>
      </c>
      <c r="S119" s="21">
        <f>IFERROR(('關鍵指標'!S3/'關鍵指標'!O3-1)-('關鍵指標'!R3/'關鍵指標'!N3-1),IF(ERROR.TYPE(('關鍵指標'!S3/'關鍵指標'!O3-1)-('關鍵指標'!R3/'關鍵指標'!N3-1))=2,"無定義","n/a"))</f>
        <v/>
      </c>
      <c r="T119" s="21">
        <f>IFERROR(('關鍵指標'!T3/'關鍵指標'!P3-1)-('關鍵指標'!S3/'關鍵指標'!O3-1),IF(ERROR.TYPE(('關鍵指標'!T3/'關鍵指標'!P3-1)-('關鍵指標'!S3/'關鍵指標'!O3-1))=2,"無定義","n/a"))</f>
        <v/>
      </c>
      <c r="U119" s="21">
        <f>IFERROR(('關鍵指標'!U3/'關鍵指標'!Q3-1)-('關鍵指標'!T3/'關鍵指標'!P3-1),IF(ERROR.TYPE(('關鍵指標'!U3/'關鍵指標'!Q3-1)-('關鍵指標'!T3/'關鍵指標'!P3-1))=2,"無定義","n/a"))</f>
        <v/>
      </c>
      <c r="V119" s="21">
        <f>IFERROR(('關鍵指標'!V3/'關鍵指標'!R3-1)-('關鍵指標'!U3/'關鍵指標'!Q3-1),IF(ERROR.TYPE(('關鍵指標'!V3/'關鍵指標'!R3-1)-('關鍵指標'!U3/'關鍵指標'!Q3-1))=2,"無定義","n/a"))</f>
        <v/>
      </c>
      <c r="W119" s="21">
        <f>IFERROR(('關鍵指標'!W3/'關鍵指標'!S3-1)-('關鍵指標'!V3/'關鍵指標'!R3-1),IF(ERROR.TYPE(('關鍵指標'!W3/'關鍵指標'!S3-1)-('關鍵指標'!V3/'關鍵指標'!R3-1))=2,"無定義","n/a"))</f>
        <v/>
      </c>
      <c r="X119" s="21">
        <f>IFERROR(('關鍵指標'!X3/'關鍵指標'!T3-1)-('關鍵指標'!W3/'關鍵指標'!S3-1),IF(ERROR.TYPE(('關鍵指標'!X3/'關鍵指標'!T3-1)-('關鍵指標'!W3/'關鍵指標'!S3-1))=2,"無定義","n/a"))</f>
        <v/>
      </c>
    </row>
    <row r="120">
      <c r="A120" s="12" t="inlineStr">
        <is>
          <t>營業利益率年變化（滾動四季）</t>
        </is>
      </c>
      <c r="B120" s="12" t="inlineStr">
        <is>
          <t>Operating Margin TTM Δ YoY</t>
        </is>
      </c>
      <c r="C120" s="15" t="inlineStr">
        <is>
          <t>—</t>
        </is>
      </c>
      <c r="D120" s="15" t="inlineStr">
        <is>
          <t>—</t>
        </is>
      </c>
      <c r="E120" s="15" t="inlineStr">
        <is>
          <t>—</t>
        </is>
      </c>
      <c r="F120" s="15" t="inlineStr">
        <is>
          <t>—</t>
        </is>
      </c>
      <c r="G120" s="21">
        <f>IFERROR('關鍵指標'!G28-'關鍵指標'!C28,IF(ERROR.TYPE('關鍵指標'!G28-'關鍵指標'!C28)=2,"無定義","n/a"))</f>
        <v/>
      </c>
      <c r="H120" s="21">
        <f>IFERROR('關鍵指標'!H28-'關鍵指標'!D28,IF(ERROR.TYPE('關鍵指標'!H28-'關鍵指標'!D28)=2,"無定義","n/a"))</f>
        <v/>
      </c>
      <c r="I120" s="21">
        <f>IFERROR('關鍵指標'!I28-'關鍵指標'!E28,IF(ERROR.TYPE('關鍵指標'!I28-'關鍵指標'!E28)=2,"無定義","n/a"))</f>
        <v/>
      </c>
      <c r="J120" s="21">
        <f>IFERROR('關鍵指標'!J28-'關鍵指標'!F28,IF(ERROR.TYPE('關鍵指標'!J28-'關鍵指標'!F28)=2,"無定義","n/a"))</f>
        <v/>
      </c>
      <c r="K120" s="21">
        <f>IFERROR('關鍵指標'!K28-'關鍵指標'!G28,IF(ERROR.TYPE('關鍵指標'!K28-'關鍵指標'!G28)=2,"無定義","n/a"))</f>
        <v/>
      </c>
      <c r="L120" s="21">
        <f>IFERROR('關鍵指標'!L28-'關鍵指標'!H28,IF(ERROR.TYPE('關鍵指標'!L28-'關鍵指標'!H28)=2,"無定義","n/a"))</f>
        <v/>
      </c>
      <c r="M120" s="21">
        <f>IFERROR('關鍵指標'!M28-'關鍵指標'!I28,IF(ERROR.TYPE('關鍵指標'!M28-'關鍵指標'!I28)=2,"無定義","n/a"))</f>
        <v/>
      </c>
      <c r="N120" s="21">
        <f>IFERROR('關鍵指標'!N28-'關鍵指標'!J28,IF(ERROR.TYPE('關鍵指標'!N28-'關鍵指標'!J28)=2,"無定義","n/a"))</f>
        <v/>
      </c>
      <c r="O120" s="21">
        <f>IFERROR('關鍵指標'!O28-'關鍵指標'!K28,IF(ERROR.TYPE('關鍵指標'!O28-'關鍵指標'!K28)=2,"無定義","n/a"))</f>
        <v/>
      </c>
      <c r="P120" s="21">
        <f>IFERROR('關鍵指標'!P28-'關鍵指標'!L28,IF(ERROR.TYPE('關鍵指標'!P28-'關鍵指標'!L28)=2,"無定義","n/a"))</f>
        <v/>
      </c>
      <c r="Q120" s="21">
        <f>IFERROR('關鍵指標'!Q28-'關鍵指標'!M28,IF(ERROR.TYPE('關鍵指標'!Q28-'關鍵指標'!M28)=2,"無定義","n/a"))</f>
        <v/>
      </c>
      <c r="R120" s="21">
        <f>IFERROR('關鍵指標'!R28-'關鍵指標'!N28,IF(ERROR.TYPE('關鍵指標'!R28-'關鍵指標'!N28)=2,"無定義","n/a"))</f>
        <v/>
      </c>
      <c r="S120" s="21">
        <f>IFERROR('關鍵指標'!S28-'關鍵指標'!O28,IF(ERROR.TYPE('關鍵指標'!S28-'關鍵指標'!O28)=2,"無定義","n/a"))</f>
        <v/>
      </c>
      <c r="T120" s="21">
        <f>IFERROR('關鍵指標'!T28-'關鍵指標'!P28,IF(ERROR.TYPE('關鍵指標'!T28-'關鍵指標'!P28)=2,"無定義","n/a"))</f>
        <v/>
      </c>
      <c r="U120" s="21">
        <f>IFERROR('關鍵指標'!U28-'關鍵指標'!Q28,IF(ERROR.TYPE('關鍵指標'!U28-'關鍵指標'!Q28)=2,"無定義","n/a"))</f>
        <v/>
      </c>
      <c r="V120" s="21">
        <f>IFERROR('關鍵指標'!V28-'關鍵指標'!R28,IF(ERROR.TYPE('關鍵指標'!V28-'關鍵指標'!R28)=2,"無定義","n/a"))</f>
        <v/>
      </c>
      <c r="W120" s="21">
        <f>IFERROR('關鍵指標'!W28-'關鍵指標'!S28,IF(ERROR.TYPE('關鍵指標'!W28-'關鍵指標'!S28)=2,"無定義","n/a"))</f>
        <v/>
      </c>
      <c r="X120" s="21">
        <f>IFERROR('關鍵指標'!X28-'關鍵指標'!T28,IF(ERROR.TYPE('關鍵指標'!X28-'關鍵指標'!T28)=2,"無定義","n/a"))</f>
        <v/>
      </c>
    </row>
    <row r="121">
      <c r="A121" s="12" t="inlineStr">
        <is>
          <t>毛利率年變化（滾動四季）</t>
        </is>
      </c>
      <c r="B121" s="12" t="inlineStr">
        <is>
          <t>Gross Margin TTM Δ YoY</t>
        </is>
      </c>
      <c r="C121" s="15" t="inlineStr">
        <is>
          <t>—</t>
        </is>
      </c>
      <c r="D121" s="15" t="inlineStr">
        <is>
          <t>—</t>
        </is>
      </c>
      <c r="E121" s="15" t="inlineStr">
        <is>
          <t>—</t>
        </is>
      </c>
      <c r="F121" s="15" t="inlineStr">
        <is>
          <t>—</t>
        </is>
      </c>
      <c r="G121" s="21">
        <f>IFERROR('關鍵指標'!G26-'關鍵指標'!C26,IF(ERROR.TYPE('關鍵指標'!G26-'關鍵指標'!C26)=2,"無定義","n/a"))</f>
        <v/>
      </c>
      <c r="H121" s="21">
        <f>IFERROR('關鍵指標'!H26-'關鍵指標'!D26,IF(ERROR.TYPE('關鍵指標'!H26-'關鍵指標'!D26)=2,"無定義","n/a"))</f>
        <v/>
      </c>
      <c r="I121" s="21">
        <f>IFERROR('關鍵指標'!I26-'關鍵指標'!E26,IF(ERROR.TYPE('關鍵指標'!I26-'關鍵指標'!E26)=2,"無定義","n/a"))</f>
        <v/>
      </c>
      <c r="J121" s="21">
        <f>IFERROR('關鍵指標'!J26-'關鍵指標'!F26,IF(ERROR.TYPE('關鍵指標'!J26-'關鍵指標'!F26)=2,"無定義","n/a"))</f>
        <v/>
      </c>
      <c r="K121" s="21">
        <f>IFERROR('關鍵指標'!K26-'關鍵指標'!G26,IF(ERROR.TYPE('關鍵指標'!K26-'關鍵指標'!G26)=2,"無定義","n/a"))</f>
        <v/>
      </c>
      <c r="L121" s="21">
        <f>IFERROR('關鍵指標'!L26-'關鍵指標'!H26,IF(ERROR.TYPE('關鍵指標'!L26-'關鍵指標'!H26)=2,"無定義","n/a"))</f>
        <v/>
      </c>
      <c r="M121" s="21">
        <f>IFERROR('關鍵指標'!M26-'關鍵指標'!I26,IF(ERROR.TYPE('關鍵指標'!M26-'關鍵指標'!I26)=2,"無定義","n/a"))</f>
        <v/>
      </c>
      <c r="N121" s="21">
        <f>IFERROR('關鍵指標'!N26-'關鍵指標'!J26,IF(ERROR.TYPE('關鍵指標'!N26-'關鍵指標'!J26)=2,"無定義","n/a"))</f>
        <v/>
      </c>
      <c r="O121" s="21">
        <f>IFERROR('關鍵指標'!O26-'關鍵指標'!K26,IF(ERROR.TYPE('關鍵指標'!O26-'關鍵指標'!K26)=2,"無定義","n/a"))</f>
        <v/>
      </c>
      <c r="P121" s="21">
        <f>IFERROR('關鍵指標'!P26-'關鍵指標'!L26,IF(ERROR.TYPE('關鍵指標'!P26-'關鍵指標'!L26)=2,"無定義","n/a"))</f>
        <v/>
      </c>
      <c r="Q121" s="21">
        <f>IFERROR('關鍵指標'!Q26-'關鍵指標'!M26,IF(ERROR.TYPE('關鍵指標'!Q26-'關鍵指標'!M26)=2,"無定義","n/a"))</f>
        <v/>
      </c>
      <c r="R121" s="21">
        <f>IFERROR('關鍵指標'!R26-'關鍵指標'!N26,IF(ERROR.TYPE('關鍵指標'!R26-'關鍵指標'!N26)=2,"無定義","n/a"))</f>
        <v/>
      </c>
      <c r="S121" s="21">
        <f>IFERROR('關鍵指標'!S26-'關鍵指標'!O26,IF(ERROR.TYPE('關鍵指標'!S26-'關鍵指標'!O26)=2,"無定義","n/a"))</f>
        <v/>
      </c>
      <c r="T121" s="21">
        <f>IFERROR('關鍵指標'!T26-'關鍵指標'!P26,IF(ERROR.TYPE('關鍵指標'!T26-'關鍵指標'!P26)=2,"無定義","n/a"))</f>
        <v/>
      </c>
      <c r="U121" s="21">
        <f>IFERROR('關鍵指標'!U26-'關鍵指標'!Q26,IF(ERROR.TYPE('關鍵指標'!U26-'關鍵指標'!Q26)=2,"無定義","n/a"))</f>
        <v/>
      </c>
      <c r="V121" s="21">
        <f>IFERROR('關鍵指標'!V26-'關鍵指標'!R26,IF(ERROR.TYPE('關鍵指標'!V26-'關鍵指標'!R26)=2,"無定義","n/a"))</f>
        <v/>
      </c>
      <c r="W121" s="21">
        <f>IFERROR('關鍵指標'!W26-'關鍵指標'!S26,IF(ERROR.TYPE('關鍵指標'!W26-'關鍵指標'!S26)=2,"無定義","n/a"))</f>
        <v/>
      </c>
      <c r="X121" s="21">
        <f>IFERROR('關鍵指標'!X26-'關鍵指標'!T26,IF(ERROR.TYPE('關鍵指標'!X26-'關鍵指標'!T26)=2,"無定義","n/a"))</f>
        <v/>
      </c>
    </row>
    <row r="122">
      <c r="A122" s="12" t="inlineStr">
        <is>
          <t>應收成長差（滾動四季）</t>
        </is>
      </c>
      <c r="B122" s="12" t="inlineStr">
        <is>
          <t>Receivables Growth Gap TTM</t>
        </is>
      </c>
      <c r="C122" s="15" t="inlineStr">
        <is>
          <t>—</t>
        </is>
      </c>
      <c r="D122" s="15" t="inlineStr">
        <is>
          <t>—</t>
        </is>
      </c>
      <c r="E122" s="15" t="inlineStr">
        <is>
          <t>—</t>
        </is>
      </c>
      <c r="F122" s="15" t="inlineStr">
        <is>
          <t>—</t>
        </is>
      </c>
      <c r="G122" s="21">
        <f>IFERROR(('資產負債表'!G5/'資產負債表'!C5-1)-('關鍵指標'!G3/'關鍵指標'!C3-1),IF(ERROR.TYPE(('資產負債表'!G5/'資產負債表'!C5-1)-('關鍵指標'!G3/'關鍵指標'!C3-1))=2,"無定義","n/a"))</f>
        <v/>
      </c>
      <c r="H122" s="21">
        <f>IFERROR(('資產負債表'!H5/'資產負債表'!D5-1)-('關鍵指標'!H3/'關鍵指標'!D3-1),IF(ERROR.TYPE(('資產負債表'!H5/'資產負債表'!D5-1)-('關鍵指標'!H3/'關鍵指標'!D3-1))=2,"無定義","n/a"))</f>
        <v/>
      </c>
      <c r="I122" s="21">
        <f>IFERROR(('資產負債表'!I5/'資產負債表'!E5-1)-('關鍵指標'!I3/'關鍵指標'!E3-1),IF(ERROR.TYPE(('資產負債表'!I5/'資產負債表'!E5-1)-('關鍵指標'!I3/'關鍵指標'!E3-1))=2,"無定義","n/a"))</f>
        <v/>
      </c>
      <c r="J122" s="21">
        <f>IFERROR(('資產負債表'!J5/'資產負債表'!F5-1)-('關鍵指標'!J3/'關鍵指標'!F3-1),IF(ERROR.TYPE(('資產負債表'!J5/'資產負債表'!F5-1)-('關鍵指標'!J3/'關鍵指標'!F3-1))=2,"無定義","n/a"))</f>
        <v/>
      </c>
      <c r="K122" s="21">
        <f>IFERROR(('資產負債表'!K5/'資產負債表'!G5-1)-('關鍵指標'!K3/'關鍵指標'!G3-1),IF(ERROR.TYPE(('資產負債表'!K5/'資產負債表'!G5-1)-('關鍵指標'!K3/'關鍵指標'!G3-1))=2,"無定義","n/a"))</f>
        <v/>
      </c>
      <c r="L122" s="21">
        <f>IFERROR(('資產負債表'!L5/'資產負債表'!H5-1)-('關鍵指標'!L3/'關鍵指標'!H3-1),IF(ERROR.TYPE(('資產負債表'!L5/'資產負債表'!H5-1)-('關鍵指標'!L3/'關鍵指標'!H3-1))=2,"無定義","n/a"))</f>
        <v/>
      </c>
      <c r="M122" s="21">
        <f>IFERROR(('資產負債表'!M5/'資產負債表'!I5-1)-('關鍵指標'!M3/'關鍵指標'!I3-1),IF(ERROR.TYPE(('資產負債表'!M5/'資產負債表'!I5-1)-('關鍵指標'!M3/'關鍵指標'!I3-1))=2,"無定義","n/a"))</f>
        <v/>
      </c>
      <c r="N122" s="21">
        <f>IFERROR(('資產負債表'!N5/'資產負債表'!J5-1)-('關鍵指標'!N3/'關鍵指標'!J3-1),IF(ERROR.TYPE(('資產負債表'!N5/'資產負債表'!J5-1)-('關鍵指標'!N3/'關鍵指標'!J3-1))=2,"無定義","n/a"))</f>
        <v/>
      </c>
      <c r="O122" s="21">
        <f>IFERROR(('資產負債表'!O5/'資產負債表'!K5-1)-('關鍵指標'!O3/'關鍵指標'!K3-1),IF(ERROR.TYPE(('資產負債表'!O5/'資產負債表'!K5-1)-('關鍵指標'!O3/'關鍵指標'!K3-1))=2,"無定義","n/a"))</f>
        <v/>
      </c>
      <c r="P122" s="21">
        <f>IFERROR(('資產負債表'!P5/'資產負債表'!L5-1)-('關鍵指標'!P3/'關鍵指標'!L3-1),IF(ERROR.TYPE(('資產負債表'!P5/'資產負債表'!L5-1)-('關鍵指標'!P3/'關鍵指標'!L3-1))=2,"無定義","n/a"))</f>
        <v/>
      </c>
      <c r="Q122" s="21">
        <f>IFERROR(('資產負債表'!Q5/'資產負債表'!M5-1)-('關鍵指標'!Q3/'關鍵指標'!M3-1),IF(ERROR.TYPE(('資產負債表'!Q5/'資產負債表'!M5-1)-('關鍵指標'!Q3/'關鍵指標'!M3-1))=2,"無定義","n/a"))</f>
        <v/>
      </c>
      <c r="R122" s="21">
        <f>IFERROR(('資產負債表'!R5/'資產負債表'!N5-1)-('關鍵指標'!R3/'關鍵指標'!N3-1),IF(ERROR.TYPE(('資產負債表'!R5/'資產負債表'!N5-1)-('關鍵指標'!R3/'關鍵指標'!N3-1))=2,"無定義","n/a"))</f>
        <v/>
      </c>
      <c r="S122" s="21">
        <f>IFERROR(('資產負債表'!S5/'資產負債表'!O5-1)-('關鍵指標'!S3/'關鍵指標'!O3-1),IF(ERROR.TYPE(('資產負債表'!S5/'資產負債表'!O5-1)-('關鍵指標'!S3/'關鍵指標'!O3-1))=2,"無定義","n/a"))</f>
        <v/>
      </c>
      <c r="T122" s="21">
        <f>IFERROR(('資產負債表'!T5/'資產負債表'!P5-1)-('關鍵指標'!T3/'關鍵指標'!P3-1),IF(ERROR.TYPE(('資產負債表'!T5/'資產負債表'!P5-1)-('關鍵指標'!T3/'關鍵指標'!P3-1))=2,"無定義","n/a"))</f>
        <v/>
      </c>
      <c r="U122" s="21">
        <f>IFERROR(('資產負債表'!U5/'資產負債表'!Q5-1)-('關鍵指標'!U3/'關鍵指標'!Q3-1),IF(ERROR.TYPE(('資產負債表'!U5/'資產負債表'!Q5-1)-('關鍵指標'!U3/'關鍵指標'!Q3-1))=2,"無定義","n/a"))</f>
        <v/>
      </c>
      <c r="V122" s="21">
        <f>IFERROR(('資產負債表'!V5/'資產負債表'!R5-1)-('關鍵指標'!V3/'關鍵指標'!R3-1),IF(ERROR.TYPE(('資產負債表'!V5/'資產負債表'!R5-1)-('關鍵指標'!V3/'關鍵指標'!R3-1))=2,"無定義","n/a"))</f>
        <v/>
      </c>
      <c r="W122" s="21">
        <f>IFERROR(('資產負債表'!W5/'資產負債表'!S5-1)-('關鍵指標'!W3/'關鍵指標'!S3-1),IF(ERROR.TYPE(('資產負債表'!W5/'資產負債表'!S5-1)-('關鍵指標'!W3/'關鍵指標'!S3-1))=2,"無定義","n/a"))</f>
        <v/>
      </c>
      <c r="X122" s="21">
        <f>IFERROR(('資產負債表'!X5/'資產負債表'!T5-1)-('關鍵指標'!X3/'關鍵指標'!T3-1),IF(ERROR.TYPE(('資產負債表'!X5/'資產負債表'!T5-1)-('關鍵指標'!X3/'關鍵指標'!T3-1))=2,"無定義","n/a"))</f>
        <v/>
      </c>
    </row>
    <row r="123">
      <c r="A123" s="12" t="inlineStr">
        <is>
          <t>存貨成長差（滾動四季）</t>
        </is>
      </c>
      <c r="B123" s="12" t="inlineStr">
        <is>
          <t>Inventory Growth Gap TTM</t>
        </is>
      </c>
      <c r="C123" s="15" t="inlineStr">
        <is>
          <t>—</t>
        </is>
      </c>
      <c r="D123" s="15" t="inlineStr">
        <is>
          <t>—</t>
        </is>
      </c>
      <c r="E123" s="15" t="inlineStr">
        <is>
          <t>—</t>
        </is>
      </c>
      <c r="F123" s="15" t="inlineStr">
        <is>
          <t>—</t>
        </is>
      </c>
      <c r="G123" s="21">
        <f>IFERROR(('資產負債表'!G6/'資產負債表'!C6-1)-('關鍵指標'!G3/'關鍵指標'!C3-1),IF(ERROR.TYPE(('資產負債表'!G6/'資產負債表'!C6-1)-('關鍵指標'!G3/'關鍵指標'!C3-1))=2,"無定義","n/a"))</f>
        <v/>
      </c>
      <c r="H123" s="21">
        <f>IFERROR(('資產負債表'!H6/'資產負債表'!D6-1)-('關鍵指標'!H3/'關鍵指標'!D3-1),IF(ERROR.TYPE(('資產負債表'!H6/'資產負債表'!D6-1)-('關鍵指標'!H3/'關鍵指標'!D3-1))=2,"無定義","n/a"))</f>
        <v/>
      </c>
      <c r="I123" s="21">
        <f>IFERROR(('資產負債表'!I6/'資產負債表'!E6-1)-('關鍵指標'!I3/'關鍵指標'!E3-1),IF(ERROR.TYPE(('資產負債表'!I6/'資產負債表'!E6-1)-('關鍵指標'!I3/'關鍵指標'!E3-1))=2,"無定義","n/a"))</f>
        <v/>
      </c>
      <c r="J123" s="21">
        <f>IFERROR(('資產負債表'!J6/'資產負債表'!F6-1)-('關鍵指標'!J3/'關鍵指標'!F3-1),IF(ERROR.TYPE(('資產負債表'!J6/'資產負債表'!F6-1)-('關鍵指標'!J3/'關鍵指標'!F3-1))=2,"無定義","n/a"))</f>
        <v/>
      </c>
      <c r="K123" s="21">
        <f>IFERROR(('資產負債表'!K6/'資產負債表'!G6-1)-('關鍵指標'!K3/'關鍵指標'!G3-1),IF(ERROR.TYPE(('資產負債表'!K6/'資產負債表'!G6-1)-('關鍵指標'!K3/'關鍵指標'!G3-1))=2,"無定義","n/a"))</f>
        <v/>
      </c>
      <c r="L123" s="21">
        <f>IFERROR(('資產負債表'!L6/'資產負債表'!H6-1)-('關鍵指標'!L3/'關鍵指標'!H3-1),IF(ERROR.TYPE(('資產負債表'!L6/'資產負債表'!H6-1)-('關鍵指標'!L3/'關鍵指標'!H3-1))=2,"無定義","n/a"))</f>
        <v/>
      </c>
      <c r="M123" s="21">
        <f>IFERROR(('資產負債表'!M6/'資產負債表'!I6-1)-('關鍵指標'!M3/'關鍵指標'!I3-1),IF(ERROR.TYPE(('資產負債表'!M6/'資產負債表'!I6-1)-('關鍵指標'!M3/'關鍵指標'!I3-1))=2,"無定義","n/a"))</f>
        <v/>
      </c>
      <c r="N123" s="21">
        <f>IFERROR(('資產負債表'!N6/'資產負債表'!J6-1)-('關鍵指標'!N3/'關鍵指標'!J3-1),IF(ERROR.TYPE(('資產負債表'!N6/'資產負債表'!J6-1)-('關鍵指標'!N3/'關鍵指標'!J3-1))=2,"無定義","n/a"))</f>
        <v/>
      </c>
      <c r="O123" s="21">
        <f>IFERROR(('資產負債表'!O6/'資產負債表'!K6-1)-('關鍵指標'!O3/'關鍵指標'!K3-1),IF(ERROR.TYPE(('資產負債表'!O6/'資產負債表'!K6-1)-('關鍵指標'!O3/'關鍵指標'!K3-1))=2,"無定義","n/a"))</f>
        <v/>
      </c>
      <c r="P123" s="21">
        <f>IFERROR(('資產負債表'!P6/'資產負債表'!L6-1)-('關鍵指標'!P3/'關鍵指標'!L3-1),IF(ERROR.TYPE(('資產負債表'!P6/'資產負債表'!L6-1)-('關鍵指標'!P3/'關鍵指標'!L3-1))=2,"無定義","n/a"))</f>
        <v/>
      </c>
      <c r="Q123" s="21">
        <f>IFERROR(('資產負債表'!Q6/'資產負債表'!M6-1)-('關鍵指標'!Q3/'關鍵指標'!M3-1),IF(ERROR.TYPE(('資產負債表'!Q6/'資產負債表'!M6-1)-('關鍵指標'!Q3/'關鍵指標'!M3-1))=2,"無定義","n/a"))</f>
        <v/>
      </c>
      <c r="R123" s="21">
        <f>IFERROR(('資產負債表'!R6/'資產負債表'!N6-1)-('關鍵指標'!R3/'關鍵指標'!N3-1),IF(ERROR.TYPE(('資產負債表'!R6/'資產負債表'!N6-1)-('關鍵指標'!R3/'關鍵指標'!N3-1))=2,"無定義","n/a"))</f>
        <v/>
      </c>
      <c r="S123" s="21">
        <f>IFERROR(('資產負債表'!S6/'資產負債表'!O6-1)-('關鍵指標'!S3/'關鍵指標'!O3-1),IF(ERROR.TYPE(('資產負債表'!S6/'資產負債表'!O6-1)-('關鍵指標'!S3/'關鍵指標'!O3-1))=2,"無定義","n/a"))</f>
        <v/>
      </c>
      <c r="T123" s="21">
        <f>IFERROR(('資產負債表'!T6/'資產負債表'!P6-1)-('關鍵指標'!T3/'關鍵指標'!P3-1),IF(ERROR.TYPE(('資產負債表'!T6/'資產負債表'!P6-1)-('關鍵指標'!T3/'關鍵指標'!P3-1))=2,"無定義","n/a"))</f>
        <v/>
      </c>
      <c r="U123" s="21">
        <f>IFERROR(('資產負債表'!U6/'資產負債表'!Q6-1)-('關鍵指標'!U3/'關鍵指標'!Q3-1),IF(ERROR.TYPE(('資產負債表'!U6/'資產負債表'!Q6-1)-('關鍵指標'!U3/'關鍵指標'!Q3-1))=2,"無定義","n/a"))</f>
        <v/>
      </c>
      <c r="V123" s="21">
        <f>IFERROR(('資產負債表'!V6/'資產負債表'!R6-1)-('關鍵指標'!V3/'關鍵指標'!R3-1),IF(ERROR.TYPE(('資產負債表'!V6/'資產負債表'!R6-1)-('關鍵指標'!V3/'關鍵指標'!R3-1))=2,"無定義","n/a"))</f>
        <v/>
      </c>
      <c r="W123" s="21">
        <f>IFERROR(('資產負債表'!W6/'資產負債表'!S6-1)-('關鍵指標'!W3/'關鍵指標'!S3-1),IF(ERROR.TYPE(('資產負債表'!W6/'資產負債表'!S6-1)-('關鍵指標'!W3/'關鍵指標'!S3-1))=2,"無定義","n/a"))</f>
        <v/>
      </c>
      <c r="X123" s="21">
        <f>IFERROR(('資產負債表'!X6/'資產負債表'!T6-1)-('關鍵指標'!X3/'關鍵指標'!T3-1),IF(ERROR.TYPE(('資產負債表'!X6/'資產負債表'!T6-1)-('關鍵指標'!X3/'關鍵指標'!T3-1))=2,"無定義","n/a"))</f>
        <v/>
      </c>
    </row>
    <row r="124">
      <c r="A124" s="12" t="inlineStr">
        <is>
          <t>應收天數年變化（滾動四季）</t>
        </is>
      </c>
      <c r="B124" s="12" t="inlineStr">
        <is>
          <t>DSO TTM Δ YoY</t>
        </is>
      </c>
      <c r="C124" s="15" t="inlineStr">
        <is>
          <t>—</t>
        </is>
      </c>
      <c r="D124" s="15" t="inlineStr">
        <is>
          <t>—</t>
        </is>
      </c>
      <c r="E124" s="15" t="inlineStr">
        <is>
          <t>—</t>
        </is>
      </c>
      <c r="F124" s="15" t="inlineStr">
        <is>
          <t>—</t>
        </is>
      </c>
      <c r="G124" s="23">
        <f>IFERROR('關鍵指標'!G51-'關鍵指標'!C51,IF(ERROR.TYPE('關鍵指標'!G51-'關鍵指標'!C51)=2,"無定義","n/a"))</f>
        <v/>
      </c>
      <c r="H124" s="23">
        <f>IFERROR('關鍵指標'!H51-'關鍵指標'!D51,IF(ERROR.TYPE('關鍵指標'!H51-'關鍵指標'!D51)=2,"無定義","n/a"))</f>
        <v/>
      </c>
      <c r="I124" s="23">
        <f>IFERROR('關鍵指標'!I51-'關鍵指標'!E51,IF(ERROR.TYPE('關鍵指標'!I51-'關鍵指標'!E51)=2,"無定義","n/a"))</f>
        <v/>
      </c>
      <c r="J124" s="23">
        <f>IFERROR('關鍵指標'!J51-'關鍵指標'!F51,IF(ERROR.TYPE('關鍵指標'!J51-'關鍵指標'!F51)=2,"無定義","n/a"))</f>
        <v/>
      </c>
      <c r="K124" s="23">
        <f>IFERROR('關鍵指標'!K51-'關鍵指標'!G51,IF(ERROR.TYPE('關鍵指標'!K51-'關鍵指標'!G51)=2,"無定義","n/a"))</f>
        <v/>
      </c>
      <c r="L124" s="23">
        <f>IFERROR('關鍵指標'!L51-'關鍵指標'!H51,IF(ERROR.TYPE('關鍵指標'!L51-'關鍵指標'!H51)=2,"無定義","n/a"))</f>
        <v/>
      </c>
      <c r="M124" s="23">
        <f>IFERROR('關鍵指標'!M51-'關鍵指標'!I51,IF(ERROR.TYPE('關鍵指標'!M51-'關鍵指標'!I51)=2,"無定義","n/a"))</f>
        <v/>
      </c>
      <c r="N124" s="23">
        <f>IFERROR('關鍵指標'!N51-'關鍵指標'!J51,IF(ERROR.TYPE('關鍵指標'!N51-'關鍵指標'!J51)=2,"無定義","n/a"))</f>
        <v/>
      </c>
      <c r="O124" s="23">
        <f>IFERROR('關鍵指標'!O51-'關鍵指標'!K51,IF(ERROR.TYPE('關鍵指標'!O51-'關鍵指標'!K51)=2,"無定義","n/a"))</f>
        <v/>
      </c>
      <c r="P124" s="23">
        <f>IFERROR('關鍵指標'!P51-'關鍵指標'!L51,IF(ERROR.TYPE('關鍵指標'!P51-'關鍵指標'!L51)=2,"無定義","n/a"))</f>
        <v/>
      </c>
      <c r="Q124" s="23">
        <f>IFERROR('關鍵指標'!Q51-'關鍵指標'!M51,IF(ERROR.TYPE('關鍵指標'!Q51-'關鍵指標'!M51)=2,"無定義","n/a"))</f>
        <v/>
      </c>
      <c r="R124" s="23">
        <f>IFERROR('關鍵指標'!R51-'關鍵指標'!N51,IF(ERROR.TYPE('關鍵指標'!R51-'關鍵指標'!N51)=2,"無定義","n/a"))</f>
        <v/>
      </c>
      <c r="S124" s="23">
        <f>IFERROR('關鍵指標'!S51-'關鍵指標'!O51,IF(ERROR.TYPE('關鍵指標'!S51-'關鍵指標'!O51)=2,"無定義","n/a"))</f>
        <v/>
      </c>
      <c r="T124" s="23">
        <f>IFERROR('關鍵指標'!T51-'關鍵指標'!P51,IF(ERROR.TYPE('關鍵指標'!T51-'關鍵指標'!P51)=2,"無定義","n/a"))</f>
        <v/>
      </c>
      <c r="U124" s="23">
        <f>IFERROR('關鍵指標'!U51-'關鍵指標'!Q51,IF(ERROR.TYPE('關鍵指標'!U51-'關鍵指標'!Q51)=2,"無定義","n/a"))</f>
        <v/>
      </c>
      <c r="V124" s="23">
        <f>IFERROR('關鍵指標'!V51-'關鍵指標'!R51,IF(ERROR.TYPE('關鍵指標'!V51-'關鍵指標'!R51)=2,"無定義","n/a"))</f>
        <v/>
      </c>
      <c r="W124" s="23">
        <f>IFERROR('關鍵指標'!W51-'關鍵指標'!S51,IF(ERROR.TYPE('關鍵指標'!W51-'關鍵指標'!S51)=2,"無定義","n/a"))</f>
        <v/>
      </c>
      <c r="X124" s="23">
        <f>IFERROR('關鍵指標'!X51-'關鍵指標'!T51,IF(ERROR.TYPE('關鍵指標'!X51-'關鍵指標'!T51)=2,"無定義","n/a"))</f>
        <v/>
      </c>
    </row>
    <row r="125">
      <c r="A125" s="12" t="inlineStr">
        <is>
          <t>存貨天數年變化（滾動四季）</t>
        </is>
      </c>
      <c r="B125" s="12" t="inlineStr">
        <is>
          <t>DIO TTM Δ YoY</t>
        </is>
      </c>
      <c r="C125" s="15" t="inlineStr">
        <is>
          <t>—</t>
        </is>
      </c>
      <c r="D125" s="15" t="inlineStr">
        <is>
          <t>—</t>
        </is>
      </c>
      <c r="E125" s="15" t="inlineStr">
        <is>
          <t>—</t>
        </is>
      </c>
      <c r="F125" s="15" t="inlineStr">
        <is>
          <t>—</t>
        </is>
      </c>
      <c r="G125" s="23">
        <f>IFERROR('關鍵指標'!G53-'關鍵指標'!C53,IF(ERROR.TYPE('關鍵指標'!G53-'關鍵指標'!C53)=2,"無定義","n/a"))</f>
        <v/>
      </c>
      <c r="H125" s="23">
        <f>IFERROR('關鍵指標'!H53-'關鍵指標'!D53,IF(ERROR.TYPE('關鍵指標'!H53-'關鍵指標'!D53)=2,"無定義","n/a"))</f>
        <v/>
      </c>
      <c r="I125" s="23">
        <f>IFERROR('關鍵指標'!I53-'關鍵指標'!E53,IF(ERROR.TYPE('關鍵指標'!I53-'關鍵指標'!E53)=2,"無定義","n/a"))</f>
        <v/>
      </c>
      <c r="J125" s="23">
        <f>IFERROR('關鍵指標'!J53-'關鍵指標'!F53,IF(ERROR.TYPE('關鍵指標'!J53-'關鍵指標'!F53)=2,"無定義","n/a"))</f>
        <v/>
      </c>
      <c r="K125" s="23">
        <f>IFERROR('關鍵指標'!K53-'關鍵指標'!G53,IF(ERROR.TYPE('關鍵指標'!K53-'關鍵指標'!G53)=2,"無定義","n/a"))</f>
        <v/>
      </c>
      <c r="L125" s="23">
        <f>IFERROR('關鍵指標'!L53-'關鍵指標'!H53,IF(ERROR.TYPE('關鍵指標'!L53-'關鍵指標'!H53)=2,"無定義","n/a"))</f>
        <v/>
      </c>
      <c r="M125" s="23">
        <f>IFERROR('關鍵指標'!M53-'關鍵指標'!I53,IF(ERROR.TYPE('關鍵指標'!M53-'關鍵指標'!I53)=2,"無定義","n/a"))</f>
        <v/>
      </c>
      <c r="N125" s="23">
        <f>IFERROR('關鍵指標'!N53-'關鍵指標'!J53,IF(ERROR.TYPE('關鍵指標'!N53-'關鍵指標'!J53)=2,"無定義","n/a"))</f>
        <v/>
      </c>
      <c r="O125" s="23">
        <f>IFERROR('關鍵指標'!O53-'關鍵指標'!K53,IF(ERROR.TYPE('關鍵指標'!O53-'關鍵指標'!K53)=2,"無定義","n/a"))</f>
        <v/>
      </c>
      <c r="P125" s="23">
        <f>IFERROR('關鍵指標'!P53-'關鍵指標'!L53,IF(ERROR.TYPE('關鍵指標'!P53-'關鍵指標'!L53)=2,"無定義","n/a"))</f>
        <v/>
      </c>
      <c r="Q125" s="23">
        <f>IFERROR('關鍵指標'!Q53-'關鍵指標'!M53,IF(ERROR.TYPE('關鍵指標'!Q53-'關鍵指標'!M53)=2,"無定義","n/a"))</f>
        <v/>
      </c>
      <c r="R125" s="23">
        <f>IFERROR('關鍵指標'!R53-'關鍵指標'!N53,IF(ERROR.TYPE('關鍵指標'!R53-'關鍵指標'!N53)=2,"無定義","n/a"))</f>
        <v/>
      </c>
      <c r="S125" s="23">
        <f>IFERROR('關鍵指標'!S53-'關鍵指標'!O53,IF(ERROR.TYPE('關鍵指標'!S53-'關鍵指標'!O53)=2,"無定義","n/a"))</f>
        <v/>
      </c>
      <c r="T125" s="23">
        <f>IFERROR('關鍵指標'!T53-'關鍵指標'!P53,IF(ERROR.TYPE('關鍵指標'!T53-'關鍵指標'!P53)=2,"無定義","n/a"))</f>
        <v/>
      </c>
      <c r="U125" s="23">
        <f>IFERROR('關鍵指標'!U53-'關鍵指標'!Q53,IF(ERROR.TYPE('關鍵指標'!U53-'關鍵指標'!Q53)=2,"無定義","n/a"))</f>
        <v/>
      </c>
      <c r="V125" s="23">
        <f>IFERROR('關鍵指標'!V53-'關鍵指標'!R53,IF(ERROR.TYPE('關鍵指標'!V53-'關鍵指標'!R53)=2,"無定義","n/a"))</f>
        <v/>
      </c>
      <c r="W125" s="23">
        <f>IFERROR('關鍵指標'!W53-'關鍵指標'!S53,IF(ERROR.TYPE('關鍵指標'!W53-'關鍵指標'!S53)=2,"無定義","n/a"))</f>
        <v/>
      </c>
      <c r="X125" s="23">
        <f>IFERROR('關鍵指標'!X53-'關鍵指標'!T53,IF(ERROR.TYPE('關鍵指標'!X53-'關鍵指標'!T53)=2,"無定義","n/a"))</f>
        <v/>
      </c>
    </row>
    <row r="128">
      <c r="A128" s="4" t="inlineStr">
        <is>
          <t>■ 本頁圖表目錄</t>
        </is>
      </c>
      <c r="B128" s="5" t="inlineStr">
        <is>
          <t>回說明</t>
        </is>
      </c>
    </row>
    <row r="129">
      <c r="A129" s="5" t="inlineStr">
        <is>
          <t xml:space="preserve">　營收成長動能</t>
        </is>
      </c>
    </row>
    <row r="130">
      <c r="A130" s="5" t="inlineStr">
        <is>
          <t xml:space="preserve">　報酬率</t>
        </is>
      </c>
    </row>
    <row r="131">
      <c r="A131" s="5" t="inlineStr">
        <is>
          <t xml:space="preserve">　現金轉換循環</t>
        </is>
      </c>
    </row>
    <row r="132">
      <c r="A132" s="5" t="inlineStr">
        <is>
          <t xml:space="preserve">　盈餘品質</t>
        </is>
      </c>
    </row>
    <row r="133">
      <c r="A133" s="5" t="inlineStr">
        <is>
          <t xml:space="preserve">　營收（滾動四季） Revenue TTM</t>
        </is>
      </c>
    </row>
    <row r="134">
      <c r="A134" s="5" t="inlineStr">
        <is>
          <t xml:space="preserve">　營業成本（滾動四季） COGS TTM</t>
        </is>
      </c>
    </row>
    <row r="135">
      <c r="A135" s="5" t="inlineStr">
        <is>
          <t xml:space="preserve">　毛利（滾動四季） Gross Profit TTM</t>
        </is>
      </c>
    </row>
    <row r="136">
      <c r="A136" s="5" t="inlineStr">
        <is>
          <t xml:space="preserve">　營業利益（滾動四季） Operating Income TTM</t>
        </is>
      </c>
    </row>
    <row r="137">
      <c r="A137" s="5" t="inlineStr">
        <is>
          <t xml:space="preserve">　稅前淨利（滾動四季） Pretax Income TTM</t>
        </is>
      </c>
    </row>
    <row r="138">
      <c r="A138" s="5" t="inlineStr">
        <is>
          <t xml:space="preserve">　所得稅費用（滾動四季） Income Tax TTM</t>
        </is>
      </c>
    </row>
    <row r="139">
      <c r="A139" s="5" t="inlineStr">
        <is>
          <t xml:space="preserve">　利息費用（滾動四季） Interest Expense TTM</t>
        </is>
      </c>
    </row>
    <row r="140">
      <c r="A140" s="5" t="inlineStr">
        <is>
          <t xml:space="preserve">　EBIT（滾動四季） EBIT TTM</t>
        </is>
      </c>
    </row>
    <row r="141">
      <c r="A141" s="5" t="inlineStr">
        <is>
          <t xml:space="preserve">　財務費用（滾動四季） Finance Cost TTM</t>
        </is>
      </c>
    </row>
    <row r="142">
      <c r="A142" s="5" t="inlineStr">
        <is>
          <t xml:space="preserve">　折舊及攤銷（滾動四季） D&amp;A TTM</t>
        </is>
      </c>
    </row>
    <row r="143">
      <c r="A143" s="5" t="inlineStr">
        <is>
          <t xml:space="preserve">　股份基礎給付（滾動四季） SBC TTM</t>
        </is>
      </c>
    </row>
    <row r="144">
      <c r="A144" s="5" t="inlineStr">
        <is>
          <t xml:space="preserve">　研發費用（滾動四季） R&amp;D TTM</t>
        </is>
      </c>
    </row>
    <row r="145">
      <c r="A145" s="5" t="inlineStr">
        <is>
          <t xml:space="preserve">　銷售及管理費用（滾動四季） SG&amp;A TTM</t>
        </is>
      </c>
    </row>
    <row r="146">
      <c r="A146" s="5" t="inlineStr">
        <is>
          <t xml:space="preserve">　淨利（滾動四季） Net Income TTM</t>
        </is>
      </c>
    </row>
    <row r="147">
      <c r="A147" s="5" t="inlineStr">
        <is>
          <t xml:space="preserve">　營運現金流（滾動四季） CFO TTM</t>
        </is>
      </c>
    </row>
    <row r="148">
      <c r="A148" s="5" t="inlineStr">
        <is>
          <t xml:space="preserve">　資本支出（滾動四季） CapEx TTM</t>
        </is>
      </c>
    </row>
    <row r="149">
      <c r="A149" s="5" t="inlineStr">
        <is>
          <t xml:space="preserve">　營收年增率 Revenue YoY</t>
        </is>
      </c>
    </row>
    <row r="150">
      <c r="A150" s="5" t="inlineStr">
        <is>
          <t xml:space="preserve">　營收年增率（單季） Revenue YoY (Quarterly)</t>
        </is>
      </c>
    </row>
    <row r="151">
      <c r="A151" s="5" t="inlineStr">
        <is>
          <t xml:space="preserve">　營收季增率 Revenue QoQ</t>
        </is>
      </c>
    </row>
    <row r="152">
      <c r="A152" s="5" t="inlineStr">
        <is>
          <t xml:space="preserve">　淨利年增率 Net Income YoY</t>
        </is>
      </c>
    </row>
    <row r="153">
      <c r="A153" s="5" t="inlineStr">
        <is>
          <t xml:space="preserve">　財務費用（單季） Finance Cost (Quarterly)</t>
        </is>
      </c>
    </row>
    <row r="154">
      <c r="A154" s="5" t="inlineStr">
        <is>
          <t xml:space="preserve">　毛利率 Gross Margin</t>
        </is>
      </c>
    </row>
    <row r="155">
      <c r="A155" s="5" t="inlineStr">
        <is>
          <t xml:space="preserve">　毛利率（單季） Gross Margin (Quarterly)</t>
        </is>
      </c>
    </row>
    <row r="156">
      <c r="A156" s="5" t="inlineStr">
        <is>
          <t xml:space="preserve">　營業利益率 Operating Margin</t>
        </is>
      </c>
    </row>
    <row r="157">
      <c r="A157" s="5" t="inlineStr">
        <is>
          <t xml:space="preserve">　營業利益率（單季） Operating Margin (Quarterly)</t>
        </is>
      </c>
    </row>
    <row r="158">
      <c r="A158" s="5" t="inlineStr">
        <is>
          <t xml:space="preserve">　EBIT 利潤率 EBIT Margin</t>
        </is>
      </c>
    </row>
    <row r="159">
      <c r="A159" s="5" t="inlineStr">
        <is>
          <t xml:space="preserve">　EBIT 利潤率（單季） EBIT Margin (Quarterly)</t>
        </is>
      </c>
    </row>
    <row r="160">
      <c r="A160" s="5" t="inlineStr">
        <is>
          <t xml:space="preserve">　淨利率 Net Margin</t>
        </is>
      </c>
    </row>
    <row r="161">
      <c r="A161" s="5" t="inlineStr">
        <is>
          <t xml:space="preserve">　淨利率（單季） Net Margin (Quarterly)</t>
        </is>
      </c>
    </row>
    <row r="162">
      <c r="A162" s="5" t="inlineStr">
        <is>
          <t xml:space="preserve">　EBITDA EBITDA</t>
        </is>
      </c>
    </row>
    <row r="163">
      <c r="A163" s="5" t="inlineStr">
        <is>
          <t xml:space="preserve">　稅前息前折舊攤銷前獲利（單季） EBITDA (Quarterly)</t>
        </is>
      </c>
    </row>
    <row r="164">
      <c r="A164" s="5" t="inlineStr">
        <is>
          <t xml:space="preserve">　EBITDA 利潤率 EBITDA Margin</t>
        </is>
      </c>
    </row>
    <row r="165">
      <c r="A165" s="5" t="inlineStr">
        <is>
          <t xml:space="preserve">　有效稅率 Effective Tax Rate</t>
        </is>
      </c>
    </row>
    <row r="166">
      <c r="A166" s="5" t="inlineStr">
        <is>
          <t xml:space="preserve">　有效稅率（單季） Effective Tax Rate (Quarterly)</t>
        </is>
      </c>
    </row>
    <row r="167">
      <c r="A167" s="5" t="inlineStr">
        <is>
          <t xml:space="preserve">　股東權益報酬率 ROE</t>
        </is>
      </c>
    </row>
    <row r="168">
      <c r="A168" s="5" t="inlineStr">
        <is>
          <t xml:space="preserve">　股東權益報酬率（單季） ROE (Quarterly)</t>
        </is>
      </c>
    </row>
    <row r="169">
      <c r="A169" s="5" t="inlineStr">
        <is>
          <t xml:space="preserve">　資產報酬率（單季） ROA (Quarterly)</t>
        </is>
      </c>
    </row>
    <row r="170">
      <c r="A170" s="5" t="inlineStr">
        <is>
          <t xml:space="preserve">　投入資本報酬率 ROIC</t>
        </is>
      </c>
    </row>
    <row r="171">
      <c r="A171" s="5" t="inlineStr">
        <is>
          <t xml:space="preserve">　投入資本報酬率（單季） ROIC (Quarterly)</t>
        </is>
      </c>
    </row>
    <row r="172">
      <c r="A172" s="5" t="inlineStr">
        <is>
          <t xml:space="preserve">　應收帳款週轉率（滾動四季） AR Turnover TTM</t>
        </is>
      </c>
    </row>
    <row r="173">
      <c r="A173" s="5" t="inlineStr">
        <is>
          <t xml:space="preserve">　存貨週轉率（滾動四季） Inventory Turnover TTM</t>
        </is>
      </c>
    </row>
    <row r="174">
      <c r="A174" s="5" t="inlineStr">
        <is>
          <t xml:space="preserve">　應付帳款週轉率（滾動四季） AP Turnover TTM</t>
        </is>
      </c>
    </row>
    <row r="175">
      <c r="A175" s="5" t="inlineStr">
        <is>
          <t xml:space="preserve">　固定資產週轉率（滾動四季） Fixed Asset Turnover TTM</t>
        </is>
      </c>
    </row>
    <row r="176">
      <c r="A176" s="5" t="inlineStr">
        <is>
          <t xml:space="preserve">　總資產週轉率 Asset Turnover</t>
        </is>
      </c>
    </row>
    <row r="177">
      <c r="A177" s="5" t="inlineStr">
        <is>
          <t xml:space="preserve">　總資產週轉率（單季） Asset Turnover (Quarterly)</t>
        </is>
      </c>
    </row>
    <row r="178">
      <c r="A178" s="5" t="inlineStr">
        <is>
          <t xml:space="preserve">　應收帳款週轉天數 DSO</t>
        </is>
      </c>
    </row>
    <row r="179">
      <c r="A179" s="5" t="inlineStr">
        <is>
          <t xml:space="preserve">　應收帳款週轉天數（單季） DSO (Quarterly)</t>
        </is>
      </c>
    </row>
    <row r="180">
      <c r="A180" s="5" t="inlineStr">
        <is>
          <t xml:space="preserve">　存貨週轉天數 DIO</t>
        </is>
      </c>
    </row>
    <row r="181">
      <c r="A181" s="5" t="inlineStr">
        <is>
          <t xml:space="preserve">　存貨週轉天數（單季） DIO (Quarterly)</t>
        </is>
      </c>
    </row>
    <row r="182">
      <c r="A182" s="5" t="inlineStr">
        <is>
          <t xml:space="preserve">　應付帳款週轉天數 DPO</t>
        </is>
      </c>
    </row>
    <row r="183">
      <c r="A183" s="5" t="inlineStr">
        <is>
          <t xml:space="preserve">　應付帳款週轉天數（單季） DPO (Quarterly)</t>
        </is>
      </c>
    </row>
    <row r="184">
      <c r="A184" s="5" t="inlineStr">
        <is>
          <t xml:space="preserve">　現金轉換循環 Cash Conversion Cycle</t>
        </is>
      </c>
    </row>
    <row r="185">
      <c r="A185" s="5" t="inlineStr">
        <is>
          <t xml:space="preserve">　現金轉換循環（單季） Cash Conversion Cycle (Quarterly)</t>
        </is>
      </c>
    </row>
    <row r="186">
      <c r="A186" s="5" t="inlineStr">
        <is>
          <t xml:space="preserve">　流動比率 Current Ratio</t>
        </is>
      </c>
    </row>
    <row r="187">
      <c r="A187" s="5" t="inlineStr">
        <is>
          <t xml:space="preserve">　速動比率 Quick Ratio</t>
        </is>
      </c>
    </row>
    <row r="188">
      <c r="A188" s="5" t="inlineStr">
        <is>
          <t xml:space="preserve">　現金比率 Cash Ratio</t>
        </is>
      </c>
    </row>
    <row r="189">
      <c r="A189" s="5" t="inlineStr">
        <is>
          <t xml:space="preserve">　淨營運資金 Net Working Capital</t>
        </is>
      </c>
    </row>
    <row r="190">
      <c r="A190" s="5" t="inlineStr">
        <is>
          <t xml:space="preserve">　區間衡量（天） Interval Measure</t>
        </is>
      </c>
    </row>
    <row r="191">
      <c r="A191" s="5" t="inlineStr">
        <is>
          <t xml:space="preserve">　區間衡量（天，單季） Interval Measure (Quarterly)</t>
        </is>
      </c>
    </row>
    <row r="192">
      <c r="A192" s="5" t="inlineStr">
        <is>
          <t xml:space="preserve">　財務槓桿 Financial Leverage</t>
        </is>
      </c>
    </row>
    <row r="193">
      <c r="A193" s="5" t="inlineStr">
        <is>
          <t xml:space="preserve">　股東權益比率 Equity Ratio</t>
        </is>
      </c>
    </row>
    <row r="194">
      <c r="A194" s="5" t="inlineStr">
        <is>
          <t xml:space="preserve">　有息負債率 Interest-Bearing Debt / Assets</t>
        </is>
      </c>
    </row>
    <row r="195">
      <c r="A195" s="5" t="inlineStr">
        <is>
          <t xml:space="preserve">　負債權益比 Debt / Equity</t>
        </is>
      </c>
    </row>
    <row r="196">
      <c r="A196" s="5" t="inlineStr">
        <is>
          <t xml:space="preserve">　淨負債 Net Debt</t>
        </is>
      </c>
    </row>
    <row r="197">
      <c r="A197" s="5" t="inlineStr">
        <is>
          <t xml:space="preserve">　營業租賃負債合計 Operating Lease Liability, Total</t>
        </is>
      </c>
    </row>
    <row r="198">
      <c r="A198" s="5" t="inlineStr">
        <is>
          <t xml:space="preserve">　淨負債／EBITDA Net Debt / EBITDA</t>
        </is>
      </c>
    </row>
    <row r="199">
      <c r="A199" s="5" t="inlineStr">
        <is>
          <t xml:space="preserve">　淨負債／EBITDA（單季） Net Debt / EBITDA (Quarterly)</t>
        </is>
      </c>
    </row>
    <row r="200">
      <c r="A200" s="5" t="inlineStr">
        <is>
          <t xml:space="preserve">　利息保障倍數 Interest Coverage</t>
        </is>
      </c>
    </row>
    <row r="201">
      <c r="A201" s="5" t="inlineStr">
        <is>
          <t xml:space="preserve">　利息保障倍數（單季） Interest Coverage (Quarterly)</t>
        </is>
      </c>
    </row>
    <row r="202">
      <c r="A202" s="5" t="inlineStr">
        <is>
          <t xml:space="preserve">　自由現金流 Free Cash Flow</t>
        </is>
      </c>
    </row>
    <row r="203">
      <c r="A203" s="5" t="inlineStr">
        <is>
          <t xml:space="preserve">　自由現金流利潤率（水準，滾動四季） FCF Margin TTM (level)</t>
        </is>
      </c>
    </row>
    <row r="204">
      <c r="A204" s="5" t="inlineStr">
        <is>
          <t xml:space="preserve">　自由現金流利潤率 FCF Margin</t>
        </is>
      </c>
    </row>
    <row r="205">
      <c r="A205" s="5" t="inlineStr">
        <is>
          <t xml:space="preserve">　自由現金流對淨利比（滾動四季） FCF / Net Income TTM</t>
        </is>
      </c>
    </row>
    <row r="206">
      <c r="A206" s="5" t="inlineStr">
        <is>
          <t xml:space="preserve">　現金含量 CFO / Net Income</t>
        </is>
      </c>
    </row>
    <row r="207">
      <c r="A207" s="5" t="inlineStr">
        <is>
          <t xml:space="preserve">　營運現金流對淨利比（單季） OCF / Net Income (Quarterly)</t>
        </is>
      </c>
    </row>
    <row r="208">
      <c r="A208" s="5" t="inlineStr">
        <is>
          <t xml:space="preserve">　資本支出強度 CapEx / Revenue</t>
        </is>
      </c>
    </row>
    <row r="209">
      <c r="A209" s="5" t="inlineStr">
        <is>
          <t xml:space="preserve">　股份基礎給付佔營收比 SBC / Revenue</t>
        </is>
      </c>
    </row>
    <row r="210">
      <c r="A210" s="5" t="inlineStr">
        <is>
          <t xml:space="preserve">　股份基礎給付佔營收比（單季） SBC / Revenue (Quarterly)</t>
        </is>
      </c>
    </row>
    <row r="211">
      <c r="A211" s="5" t="inlineStr">
        <is>
          <t xml:space="preserve">　股數稀釋率 Share Count Change YoY</t>
        </is>
      </c>
    </row>
    <row r="212">
      <c r="A212" s="5" t="inlineStr">
        <is>
          <t xml:space="preserve">　股東回饋總額 Total Shareholder Return</t>
        </is>
      </c>
    </row>
    <row r="213">
      <c r="A213" s="5" t="inlineStr">
        <is>
          <t xml:space="preserve">　研發費用率 R&amp;D / Revenue</t>
        </is>
      </c>
    </row>
    <row r="214">
      <c r="A214" s="5" t="inlineStr">
        <is>
          <t xml:space="preserve">　研發費用率（單季） R&amp;D / Revenue (Quarterly)</t>
        </is>
      </c>
    </row>
    <row r="215">
      <c r="A215" s="5" t="inlineStr">
        <is>
          <t xml:space="preserve">　銷管費用率 SG&amp;A / Revenue</t>
        </is>
      </c>
    </row>
    <row r="216">
      <c r="A216" s="5" t="inlineStr">
        <is>
          <t xml:space="preserve">　銷管費用率（單季） SG&amp;A / Revenue (Quarterly)</t>
        </is>
      </c>
    </row>
    <row r="217">
      <c r="A217" s="5" t="inlineStr">
        <is>
          <t xml:space="preserve">　每股營收 Revenue / Share</t>
        </is>
      </c>
    </row>
    <row r="218">
      <c r="A218" s="5" t="inlineStr">
        <is>
          <t xml:space="preserve">　每股淨值 Book Value / Share</t>
        </is>
      </c>
    </row>
    <row r="219">
      <c r="A219" s="5" t="inlineStr">
        <is>
          <t xml:space="preserve">　每股現金及投資 Cash+STI / Share</t>
        </is>
      </c>
    </row>
    <row r="220">
      <c r="A220" s="5" t="inlineStr">
        <is>
          <t xml:space="preserve">　每股自由現金流 FCF / Share</t>
        </is>
      </c>
    </row>
    <row r="221">
      <c r="A221" s="5" t="inlineStr">
        <is>
          <t xml:space="preserve">　每股營運現金流 OCF / Share</t>
        </is>
      </c>
    </row>
    <row r="222">
      <c r="A222" s="5" t="inlineStr">
        <is>
          <t xml:space="preserve">　毛利率年變化 Gross Margin Δ YoY</t>
        </is>
      </c>
    </row>
    <row r="223">
      <c r="A223" s="5" t="inlineStr">
        <is>
          <t xml:space="preserve">　營業利益率年變化 Operating Margin Δ YoY</t>
        </is>
      </c>
    </row>
    <row r="224">
      <c r="A224" s="5" t="inlineStr">
        <is>
          <t xml:space="preserve">　費用成長差 Opex Growth Gap</t>
        </is>
      </c>
    </row>
    <row r="225">
      <c r="A225" s="5" t="inlineStr">
        <is>
          <t xml:space="preserve">　應收成長差 Receivables Growth Gap</t>
        </is>
      </c>
    </row>
    <row r="226">
      <c r="A226" s="5" t="inlineStr">
        <is>
          <t xml:space="preserve">　應收天數年變化 DSO Δ YoY</t>
        </is>
      </c>
    </row>
    <row r="227">
      <c r="A227" s="5" t="inlineStr">
        <is>
          <t xml:space="preserve">　存貨成長差 Inventory Growth Gap</t>
        </is>
      </c>
    </row>
    <row r="228">
      <c r="A228" s="5" t="inlineStr">
        <is>
          <t xml:space="preserve">　存貨天數年變化 DIO Δ YoY</t>
        </is>
      </c>
    </row>
    <row r="229">
      <c r="A229" s="5" t="inlineStr">
        <is>
          <t xml:space="preserve">　自由現金流利潤率年變化 FCF Margin Δ YoY</t>
        </is>
      </c>
    </row>
    <row r="230">
      <c r="A230" s="5" t="inlineStr">
        <is>
          <t xml:space="preserve">　合約負債年增率 Contract Liabilities YoY</t>
        </is>
      </c>
    </row>
    <row r="231">
      <c r="A231" s="5" t="inlineStr">
        <is>
          <t xml:space="preserve">　商譽佔資產比 Goodwill / Assets</t>
        </is>
      </c>
    </row>
    <row r="232">
      <c r="A232" s="5" t="inlineStr">
        <is>
          <t xml:space="preserve">　股東權益年增率 Equity YoY</t>
        </is>
      </c>
    </row>
    <row r="233">
      <c r="A233" s="5" t="inlineStr">
        <is>
          <t xml:space="preserve">　自由現金流利潤率（滾動四季） FCF Margin TTM</t>
        </is>
      </c>
    </row>
    <row r="234">
      <c r="A234" s="5" t="inlineStr">
        <is>
          <t xml:space="preserve">　自由現金流利潤率年變化（滾動四季） FCF Margin TTM Δ YoY</t>
        </is>
      </c>
    </row>
    <row r="235">
      <c r="A235" s="5" t="inlineStr">
        <is>
          <t xml:space="preserve">　營收加速度 Revenue Growth Acceleration</t>
        </is>
      </c>
    </row>
    <row r="236">
      <c r="A236" s="5" t="inlineStr">
        <is>
          <t xml:space="preserve">　存貨－其他（總額−成品） Inventory ex-Finished Goods</t>
        </is>
      </c>
    </row>
    <row r="237">
      <c r="A237" s="5" t="inlineStr">
        <is>
          <t xml:space="preserve">　成品佔存貨比 Finished Goods / Inventory</t>
        </is>
      </c>
    </row>
    <row r="238">
      <c r="A238" s="5" t="inlineStr">
        <is>
          <t xml:space="preserve">　成品佔比年變化 Finished Goods Share Δ YoY</t>
        </is>
      </c>
    </row>
    <row r="239">
      <c r="A239" s="5" t="inlineStr">
        <is>
          <t xml:space="preserve">　預付佔營收比 Prepaid / Revenue</t>
        </is>
      </c>
    </row>
    <row r="240">
      <c r="A240" s="5" t="inlineStr">
        <is>
          <t xml:space="preserve">　營收加速度（滾動四季） Revenue Acceleration TTM</t>
        </is>
      </c>
    </row>
    <row r="241">
      <c r="A241" s="5" t="inlineStr">
        <is>
          <t xml:space="preserve">　營業利益率年變化（滾動四季） Operating Margin TTM Δ YoY</t>
        </is>
      </c>
    </row>
    <row r="242">
      <c r="A242" s="5" t="inlineStr">
        <is>
          <t xml:space="preserve">　毛利率年變化（滾動四季） Gross Margin TTM Δ YoY</t>
        </is>
      </c>
    </row>
    <row r="243">
      <c r="A243" s="5" t="inlineStr">
        <is>
          <t xml:space="preserve">　應收成長差（滾動四季） Receivables Growth Gap TTM</t>
        </is>
      </c>
    </row>
    <row r="244">
      <c r="A244" s="5" t="inlineStr">
        <is>
          <t xml:space="preserve">　存貨成長差（滾動四季） Inventory Growth Gap TTM</t>
        </is>
      </c>
    </row>
    <row r="245">
      <c r="A245" s="5" t="inlineStr">
        <is>
          <t xml:space="preserve">　應收天數年變化（滾動四季） DSO TTM Δ YoY</t>
        </is>
      </c>
    </row>
    <row r="246">
      <c r="A246" s="5" t="inlineStr">
        <is>
          <t xml:space="preserve">　存貨天數年變化（滾動四季） DIO TTM Δ YoY</t>
        </is>
      </c>
    </row>
  </sheetData>
  <hyperlinks>
    <hyperlink xmlns:r="http://schemas.openxmlformats.org/officeDocument/2006/relationships" ref="Z1" r:id="rId1"/>
    <hyperlink xmlns:r="http://schemas.openxmlformats.org/officeDocument/2006/relationships" ref="B128" r:id="rId2"/>
    <hyperlink xmlns:r="http://schemas.openxmlformats.org/officeDocument/2006/relationships" ref="A129" r:id="rId3"/>
    <hyperlink xmlns:r="http://schemas.openxmlformats.org/officeDocument/2006/relationships" ref="A130" r:id="rId4"/>
    <hyperlink xmlns:r="http://schemas.openxmlformats.org/officeDocument/2006/relationships" ref="A131" r:id="rId5"/>
    <hyperlink xmlns:r="http://schemas.openxmlformats.org/officeDocument/2006/relationships" ref="A132" r:id="rId6"/>
    <hyperlink xmlns:r="http://schemas.openxmlformats.org/officeDocument/2006/relationships" ref="A133" r:id="rId7"/>
    <hyperlink xmlns:r="http://schemas.openxmlformats.org/officeDocument/2006/relationships" ref="A134" r:id="rId8"/>
    <hyperlink xmlns:r="http://schemas.openxmlformats.org/officeDocument/2006/relationships" ref="A135" r:id="rId9"/>
    <hyperlink xmlns:r="http://schemas.openxmlformats.org/officeDocument/2006/relationships" ref="A136" r:id="rId10"/>
    <hyperlink xmlns:r="http://schemas.openxmlformats.org/officeDocument/2006/relationships" ref="A137" r:id="rId11"/>
    <hyperlink xmlns:r="http://schemas.openxmlformats.org/officeDocument/2006/relationships" ref="A138" r:id="rId12"/>
    <hyperlink xmlns:r="http://schemas.openxmlformats.org/officeDocument/2006/relationships" ref="A139" r:id="rId13"/>
    <hyperlink xmlns:r="http://schemas.openxmlformats.org/officeDocument/2006/relationships" ref="A140" r:id="rId14"/>
    <hyperlink xmlns:r="http://schemas.openxmlformats.org/officeDocument/2006/relationships" ref="A141" r:id="rId15"/>
    <hyperlink xmlns:r="http://schemas.openxmlformats.org/officeDocument/2006/relationships" ref="A142" r:id="rId16"/>
    <hyperlink xmlns:r="http://schemas.openxmlformats.org/officeDocument/2006/relationships" ref="A143" r:id="rId17"/>
    <hyperlink xmlns:r="http://schemas.openxmlformats.org/officeDocument/2006/relationships" ref="A144" r:id="rId18"/>
    <hyperlink xmlns:r="http://schemas.openxmlformats.org/officeDocument/2006/relationships" ref="A145" r:id="rId19"/>
    <hyperlink xmlns:r="http://schemas.openxmlformats.org/officeDocument/2006/relationships" ref="A146" r:id="rId20"/>
    <hyperlink xmlns:r="http://schemas.openxmlformats.org/officeDocument/2006/relationships" ref="A147" r:id="rId21"/>
    <hyperlink xmlns:r="http://schemas.openxmlformats.org/officeDocument/2006/relationships" ref="A148" r:id="rId22"/>
    <hyperlink xmlns:r="http://schemas.openxmlformats.org/officeDocument/2006/relationships" ref="A149" r:id="rId23"/>
    <hyperlink xmlns:r="http://schemas.openxmlformats.org/officeDocument/2006/relationships" ref="A150" r:id="rId24"/>
    <hyperlink xmlns:r="http://schemas.openxmlformats.org/officeDocument/2006/relationships" ref="A151" r:id="rId25"/>
    <hyperlink xmlns:r="http://schemas.openxmlformats.org/officeDocument/2006/relationships" ref="A152" r:id="rId26"/>
    <hyperlink xmlns:r="http://schemas.openxmlformats.org/officeDocument/2006/relationships" ref="A153" r:id="rId27"/>
    <hyperlink xmlns:r="http://schemas.openxmlformats.org/officeDocument/2006/relationships" ref="A154" r:id="rId28"/>
    <hyperlink xmlns:r="http://schemas.openxmlformats.org/officeDocument/2006/relationships" ref="A155" r:id="rId29"/>
    <hyperlink xmlns:r="http://schemas.openxmlformats.org/officeDocument/2006/relationships" ref="A156" r:id="rId30"/>
    <hyperlink xmlns:r="http://schemas.openxmlformats.org/officeDocument/2006/relationships" ref="A157" r:id="rId31"/>
    <hyperlink xmlns:r="http://schemas.openxmlformats.org/officeDocument/2006/relationships" ref="A158" r:id="rId32"/>
    <hyperlink xmlns:r="http://schemas.openxmlformats.org/officeDocument/2006/relationships" ref="A159" r:id="rId33"/>
    <hyperlink xmlns:r="http://schemas.openxmlformats.org/officeDocument/2006/relationships" ref="A160" r:id="rId34"/>
    <hyperlink xmlns:r="http://schemas.openxmlformats.org/officeDocument/2006/relationships" ref="A161" r:id="rId35"/>
    <hyperlink xmlns:r="http://schemas.openxmlformats.org/officeDocument/2006/relationships" ref="A162" r:id="rId36"/>
    <hyperlink xmlns:r="http://schemas.openxmlformats.org/officeDocument/2006/relationships" ref="A163" r:id="rId37"/>
    <hyperlink xmlns:r="http://schemas.openxmlformats.org/officeDocument/2006/relationships" ref="A164" r:id="rId38"/>
    <hyperlink xmlns:r="http://schemas.openxmlformats.org/officeDocument/2006/relationships" ref="A165" r:id="rId39"/>
    <hyperlink xmlns:r="http://schemas.openxmlformats.org/officeDocument/2006/relationships" ref="A166" r:id="rId40"/>
    <hyperlink xmlns:r="http://schemas.openxmlformats.org/officeDocument/2006/relationships" ref="A167" r:id="rId41"/>
    <hyperlink xmlns:r="http://schemas.openxmlformats.org/officeDocument/2006/relationships" ref="A168" r:id="rId42"/>
    <hyperlink xmlns:r="http://schemas.openxmlformats.org/officeDocument/2006/relationships" ref="A169" r:id="rId43"/>
    <hyperlink xmlns:r="http://schemas.openxmlformats.org/officeDocument/2006/relationships" ref="A170" r:id="rId44"/>
    <hyperlink xmlns:r="http://schemas.openxmlformats.org/officeDocument/2006/relationships" ref="A171" r:id="rId45"/>
    <hyperlink xmlns:r="http://schemas.openxmlformats.org/officeDocument/2006/relationships" ref="A172" r:id="rId46"/>
    <hyperlink xmlns:r="http://schemas.openxmlformats.org/officeDocument/2006/relationships" ref="A173" r:id="rId47"/>
    <hyperlink xmlns:r="http://schemas.openxmlformats.org/officeDocument/2006/relationships" ref="A174" r:id="rId48"/>
    <hyperlink xmlns:r="http://schemas.openxmlformats.org/officeDocument/2006/relationships" ref="A175" r:id="rId49"/>
    <hyperlink xmlns:r="http://schemas.openxmlformats.org/officeDocument/2006/relationships" ref="A176" r:id="rId50"/>
    <hyperlink xmlns:r="http://schemas.openxmlformats.org/officeDocument/2006/relationships" ref="A177" r:id="rId51"/>
    <hyperlink xmlns:r="http://schemas.openxmlformats.org/officeDocument/2006/relationships" ref="A178" r:id="rId52"/>
    <hyperlink xmlns:r="http://schemas.openxmlformats.org/officeDocument/2006/relationships" ref="A179" r:id="rId53"/>
    <hyperlink xmlns:r="http://schemas.openxmlformats.org/officeDocument/2006/relationships" ref="A180" r:id="rId54"/>
    <hyperlink xmlns:r="http://schemas.openxmlformats.org/officeDocument/2006/relationships" ref="A181" r:id="rId55"/>
    <hyperlink xmlns:r="http://schemas.openxmlformats.org/officeDocument/2006/relationships" ref="A182" r:id="rId56"/>
    <hyperlink xmlns:r="http://schemas.openxmlformats.org/officeDocument/2006/relationships" ref="A183" r:id="rId57"/>
    <hyperlink xmlns:r="http://schemas.openxmlformats.org/officeDocument/2006/relationships" ref="A184" r:id="rId58"/>
    <hyperlink xmlns:r="http://schemas.openxmlformats.org/officeDocument/2006/relationships" ref="A185" r:id="rId59"/>
    <hyperlink xmlns:r="http://schemas.openxmlformats.org/officeDocument/2006/relationships" ref="A186" r:id="rId60"/>
    <hyperlink xmlns:r="http://schemas.openxmlformats.org/officeDocument/2006/relationships" ref="A187" r:id="rId61"/>
    <hyperlink xmlns:r="http://schemas.openxmlformats.org/officeDocument/2006/relationships" ref="A188" r:id="rId62"/>
    <hyperlink xmlns:r="http://schemas.openxmlformats.org/officeDocument/2006/relationships" ref="A189" r:id="rId63"/>
    <hyperlink xmlns:r="http://schemas.openxmlformats.org/officeDocument/2006/relationships" ref="A190" r:id="rId64"/>
    <hyperlink xmlns:r="http://schemas.openxmlformats.org/officeDocument/2006/relationships" ref="A191" r:id="rId65"/>
    <hyperlink xmlns:r="http://schemas.openxmlformats.org/officeDocument/2006/relationships" ref="A192" r:id="rId66"/>
    <hyperlink xmlns:r="http://schemas.openxmlformats.org/officeDocument/2006/relationships" ref="A193" r:id="rId67"/>
    <hyperlink xmlns:r="http://schemas.openxmlformats.org/officeDocument/2006/relationships" ref="A194" r:id="rId68"/>
    <hyperlink xmlns:r="http://schemas.openxmlformats.org/officeDocument/2006/relationships" ref="A195" r:id="rId69"/>
    <hyperlink xmlns:r="http://schemas.openxmlformats.org/officeDocument/2006/relationships" ref="A196" r:id="rId70"/>
    <hyperlink xmlns:r="http://schemas.openxmlformats.org/officeDocument/2006/relationships" ref="A197" r:id="rId71"/>
    <hyperlink xmlns:r="http://schemas.openxmlformats.org/officeDocument/2006/relationships" ref="A198" r:id="rId72"/>
    <hyperlink xmlns:r="http://schemas.openxmlformats.org/officeDocument/2006/relationships" ref="A199" r:id="rId73"/>
    <hyperlink xmlns:r="http://schemas.openxmlformats.org/officeDocument/2006/relationships" ref="A200" r:id="rId74"/>
    <hyperlink xmlns:r="http://schemas.openxmlformats.org/officeDocument/2006/relationships" ref="A201" r:id="rId75"/>
    <hyperlink xmlns:r="http://schemas.openxmlformats.org/officeDocument/2006/relationships" ref="A202" r:id="rId76"/>
    <hyperlink xmlns:r="http://schemas.openxmlformats.org/officeDocument/2006/relationships" ref="A203" r:id="rId77"/>
    <hyperlink xmlns:r="http://schemas.openxmlformats.org/officeDocument/2006/relationships" ref="A204" r:id="rId78"/>
    <hyperlink xmlns:r="http://schemas.openxmlformats.org/officeDocument/2006/relationships" ref="A205" r:id="rId79"/>
    <hyperlink xmlns:r="http://schemas.openxmlformats.org/officeDocument/2006/relationships" ref="A206" r:id="rId80"/>
    <hyperlink xmlns:r="http://schemas.openxmlformats.org/officeDocument/2006/relationships" ref="A207" r:id="rId81"/>
    <hyperlink xmlns:r="http://schemas.openxmlformats.org/officeDocument/2006/relationships" ref="A208" r:id="rId82"/>
    <hyperlink xmlns:r="http://schemas.openxmlformats.org/officeDocument/2006/relationships" ref="A209" r:id="rId83"/>
    <hyperlink xmlns:r="http://schemas.openxmlformats.org/officeDocument/2006/relationships" ref="A210" r:id="rId84"/>
    <hyperlink xmlns:r="http://schemas.openxmlformats.org/officeDocument/2006/relationships" ref="A211" r:id="rId85"/>
    <hyperlink xmlns:r="http://schemas.openxmlformats.org/officeDocument/2006/relationships" ref="A212" r:id="rId86"/>
    <hyperlink xmlns:r="http://schemas.openxmlformats.org/officeDocument/2006/relationships" ref="A213" r:id="rId87"/>
    <hyperlink xmlns:r="http://schemas.openxmlformats.org/officeDocument/2006/relationships" ref="A214" r:id="rId88"/>
    <hyperlink xmlns:r="http://schemas.openxmlformats.org/officeDocument/2006/relationships" ref="A215" r:id="rId89"/>
    <hyperlink xmlns:r="http://schemas.openxmlformats.org/officeDocument/2006/relationships" ref="A216" r:id="rId90"/>
    <hyperlink xmlns:r="http://schemas.openxmlformats.org/officeDocument/2006/relationships" ref="A217" r:id="rId91"/>
    <hyperlink xmlns:r="http://schemas.openxmlformats.org/officeDocument/2006/relationships" ref="A218" r:id="rId92"/>
    <hyperlink xmlns:r="http://schemas.openxmlformats.org/officeDocument/2006/relationships" ref="A219" r:id="rId93"/>
    <hyperlink xmlns:r="http://schemas.openxmlformats.org/officeDocument/2006/relationships" ref="A220" r:id="rId94"/>
    <hyperlink xmlns:r="http://schemas.openxmlformats.org/officeDocument/2006/relationships" ref="A221" r:id="rId95"/>
    <hyperlink xmlns:r="http://schemas.openxmlformats.org/officeDocument/2006/relationships" ref="A222" r:id="rId96"/>
    <hyperlink xmlns:r="http://schemas.openxmlformats.org/officeDocument/2006/relationships" ref="A223" r:id="rId97"/>
    <hyperlink xmlns:r="http://schemas.openxmlformats.org/officeDocument/2006/relationships" ref="A224" r:id="rId98"/>
    <hyperlink xmlns:r="http://schemas.openxmlformats.org/officeDocument/2006/relationships" ref="A225" r:id="rId99"/>
    <hyperlink xmlns:r="http://schemas.openxmlformats.org/officeDocument/2006/relationships" ref="A226" r:id="rId100"/>
    <hyperlink xmlns:r="http://schemas.openxmlformats.org/officeDocument/2006/relationships" ref="A227" r:id="rId101"/>
    <hyperlink xmlns:r="http://schemas.openxmlformats.org/officeDocument/2006/relationships" ref="A228" r:id="rId102"/>
    <hyperlink xmlns:r="http://schemas.openxmlformats.org/officeDocument/2006/relationships" ref="A229" r:id="rId103"/>
    <hyperlink xmlns:r="http://schemas.openxmlformats.org/officeDocument/2006/relationships" ref="A230" r:id="rId104"/>
    <hyperlink xmlns:r="http://schemas.openxmlformats.org/officeDocument/2006/relationships" ref="A231" r:id="rId105"/>
    <hyperlink xmlns:r="http://schemas.openxmlformats.org/officeDocument/2006/relationships" ref="A232" r:id="rId106"/>
    <hyperlink xmlns:r="http://schemas.openxmlformats.org/officeDocument/2006/relationships" ref="A233" r:id="rId107"/>
    <hyperlink xmlns:r="http://schemas.openxmlformats.org/officeDocument/2006/relationships" ref="A234" r:id="rId108"/>
    <hyperlink xmlns:r="http://schemas.openxmlformats.org/officeDocument/2006/relationships" ref="A235" r:id="rId109"/>
    <hyperlink xmlns:r="http://schemas.openxmlformats.org/officeDocument/2006/relationships" ref="A236" r:id="rId110"/>
    <hyperlink xmlns:r="http://schemas.openxmlformats.org/officeDocument/2006/relationships" ref="A237" r:id="rId111"/>
    <hyperlink xmlns:r="http://schemas.openxmlformats.org/officeDocument/2006/relationships" ref="A238" r:id="rId112"/>
    <hyperlink xmlns:r="http://schemas.openxmlformats.org/officeDocument/2006/relationships" ref="A239" r:id="rId113"/>
    <hyperlink xmlns:r="http://schemas.openxmlformats.org/officeDocument/2006/relationships" ref="A240" r:id="rId114"/>
    <hyperlink xmlns:r="http://schemas.openxmlformats.org/officeDocument/2006/relationships" ref="A241" r:id="rId115"/>
    <hyperlink xmlns:r="http://schemas.openxmlformats.org/officeDocument/2006/relationships" ref="A242" r:id="rId116"/>
    <hyperlink xmlns:r="http://schemas.openxmlformats.org/officeDocument/2006/relationships" ref="A243" r:id="rId117"/>
    <hyperlink xmlns:r="http://schemas.openxmlformats.org/officeDocument/2006/relationships" ref="A244" r:id="rId118"/>
    <hyperlink xmlns:r="http://schemas.openxmlformats.org/officeDocument/2006/relationships" ref="A245" r:id="rId119"/>
    <hyperlink xmlns:r="http://schemas.openxmlformats.org/officeDocument/2006/relationships" ref="A246" r:id="rId120"/>
  </hyperlinks>
  <pageMargins left="0.75" right="0.75" top="1" bottom="1" header="0.5" footer="0.5"/>
  <drawing xmlns:r="http://schemas.openxmlformats.org/officeDocument/2006/relationships" r:id="rId121"/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tabColor rgb="00C25A18"/>
    <outlinePr summaryBelow="1" summaryRight="1"/>
    <pageSetUpPr/>
  </sheetPr>
  <dimension ref="A1:Z43"/>
  <sheetViews>
    <sheetView showGridLines="0" workbookViewId="0">
      <pane xSplit="2" ySplit="8" topLeftCell="C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0" customWidth="1" min="2" max="2"/>
    <col hidden="1" width="13" customWidth="1" min="3" max="3"/>
    <col hidden="1" width="13" customWidth="1" min="4" max="4"/>
    <col hidden="1" width="13" customWidth="1" min="5" max="5"/>
    <col hidden="1" width="13" customWidth="1" min="6" max="6"/>
    <col width="19" customWidth="1" min="7" max="7"/>
    <col width="18" customWidth="1" min="8" max="8"/>
    <col width="20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  <col width="13" customWidth="1" min="22" max="22"/>
    <col width="13" customWidth="1" min="23" max="23"/>
    <col width="13" customWidth="1" min="24" max="24"/>
    <col width="16" customWidth="1" min="26" max="26"/>
  </cols>
  <sheetData>
    <row r="1">
      <c r="Z1" s="11" t="inlineStr">
        <is>
          <t>► 跳到圖表目錄</t>
        </is>
      </c>
    </row>
    <row r="2">
      <c r="A2" s="4" t="inlineStr">
        <is>
          <t>■ 假設區　Assumptions</t>
        </is>
      </c>
      <c r="G2" s="4" t="inlineStr">
        <is>
          <t>■ 前瞻估值　Forward Valuation</t>
        </is>
      </c>
      <c r="I2" s="4" t="inlineStr">
        <is>
          <t>■ 反推目標價　Reverse: Target Price</t>
        </is>
      </c>
    </row>
    <row r="3">
      <c r="A3" s="24" t="inlineStr">
        <is>
          <t>目前股價</t>
        </is>
      </c>
      <c r="B3" s="25" t="n">
        <v>208.67</v>
      </c>
      <c r="G3" s="24" t="inlineStr">
        <is>
          <t>市值</t>
        </is>
      </c>
      <c r="H3" s="26">
        <f>IFERROR($B$3*$B$4,"n/a")</f>
        <v/>
      </c>
      <c r="I3" s="24" t="inlineStr">
        <is>
          <t>目標價（P/E × FY+1 EPS）</t>
        </is>
      </c>
      <c r="J3" s="27">
        <f>IF($B$5="","待輸入",IFERROR($B$7*$B$5,"待輸入"))</f>
        <v/>
      </c>
    </row>
    <row r="4">
      <c r="A4" s="24" t="inlineStr">
        <is>
          <t>流通股數（最新）</t>
        </is>
      </c>
      <c r="B4" s="28">
        <f>'資產負債表'!X2</f>
        <v/>
      </c>
      <c r="G4" s="24" t="inlineStr">
        <is>
          <t>前瞻本益比 FY+1</t>
        </is>
      </c>
      <c r="H4" s="29">
        <f>IFERROR($B$3/$B$5,"待輸入")</f>
        <v/>
      </c>
      <c r="I4" s="24" t="inlineStr">
        <is>
          <t>目標價（P/E × FY+2 EPS）</t>
        </is>
      </c>
      <c r="J4" s="27">
        <f>IF($B$6="","待輸入",IFERROR($B$7*$B$6,"待輸入"))</f>
        <v/>
      </c>
    </row>
    <row r="5">
      <c r="A5" s="24" t="inlineStr">
        <is>
          <t>FY+1 預估 EPS</t>
        </is>
      </c>
      <c r="B5" s="30" t="n"/>
      <c r="G5" s="24" t="inlineStr">
        <is>
          <t>前瞻本益比 FY+2</t>
        </is>
      </c>
      <c r="H5" s="29">
        <f>IFERROR($B$3/$B$6,"待輸入")</f>
        <v/>
      </c>
      <c r="I5" s="24" t="inlineStr">
        <is>
          <t>目標價（P/S × TTM 營收）</t>
        </is>
      </c>
      <c r="J5" s="27">
        <f>IFERROR($B$8*SUM('損益表'!U2:X2)/$B$4,"n/a")</f>
        <v/>
      </c>
    </row>
    <row r="6">
      <c r="A6" s="24" t="inlineStr">
        <is>
          <t>FY+2 預估 EPS</t>
        </is>
      </c>
      <c r="B6" s="30" t="n"/>
      <c r="G6" s="24" t="inlineStr">
        <is>
          <t>預估 EPS 成長率</t>
        </is>
      </c>
      <c r="H6" s="31">
        <f>IFERROR($B$6/$B$5-1,"待輸入")</f>
        <v/>
      </c>
      <c r="I6" s="24" t="inlineStr">
        <is>
          <t>上漲空間（FY+1）</t>
        </is>
      </c>
      <c r="J6" s="32">
        <f>IFERROR($J$3/$B$3-1,"待輸入")</f>
        <v/>
      </c>
    </row>
    <row r="7">
      <c r="A7" s="24" t="inlineStr">
        <is>
          <t>目標本益比</t>
        </is>
      </c>
      <c r="B7" s="33" t="n">
        <v>20</v>
      </c>
      <c r="G7" s="24" t="inlineStr">
        <is>
          <t>前瞻 PEG</t>
        </is>
      </c>
      <c r="H7" s="34">
        <f>IFERROR($H$4/($H$6*100),"待輸入")</f>
        <v/>
      </c>
      <c r="I7" s="24" t="inlineStr">
        <is>
          <t>上漲空間（FY+2）</t>
        </is>
      </c>
      <c r="J7" s="32">
        <f>IFERROR($J$4/$B$3-1,"待輸入")</f>
        <v/>
      </c>
    </row>
    <row r="8">
      <c r="A8" s="24" t="inlineStr">
        <is>
          <t>目標股價營收比</t>
        </is>
      </c>
      <c r="B8" s="33" t="n">
        <v>22.9</v>
      </c>
      <c r="G8" s="24" t="inlineStr">
        <is>
          <t>目前本益比（TTM）</t>
        </is>
      </c>
      <c r="H8" s="29">
        <f>IFERROR($B$3/SUM('損益表'!U19:X19),"n/a")</f>
        <v/>
      </c>
    </row>
    <row r="10">
      <c r="A10" s="35" t="inlineStr">
        <is>
          <t>藍字＝可修改輸入；黑字＝公式；綠字＝跨表連結</t>
        </is>
      </c>
    </row>
    <row r="11">
      <c r="A11" s="35" t="inlineStr">
        <is>
          <t>FY+1 / FY+2 EPS 需自行填入（SEC 不提供分析師預估）；填之前前瞻與目標價各格顯示「待輸入」，不是資料缺漏</t>
        </is>
      </c>
    </row>
    <row r="24">
      <c r="A24" s="8" t="inlineStr">
        <is>
          <t>歷史逐季倍數</t>
        </is>
      </c>
      <c r="B24" s="8" t="inlineStr">
        <is>
          <t>TTM／公式</t>
        </is>
      </c>
      <c r="G24" s="8" t="inlineStr">
        <is>
          <t>FY2022 Q1</t>
        </is>
      </c>
      <c r="H24" s="8" t="inlineStr">
        <is>
          <t>FY2022 Q2</t>
        </is>
      </c>
      <c r="I24" s="8" t="inlineStr">
        <is>
          <t>FY2022 Q3</t>
        </is>
      </c>
      <c r="J24" s="8" t="inlineStr">
        <is>
          <t>FY2022 Q4</t>
        </is>
      </c>
      <c r="K24" s="8" t="inlineStr">
        <is>
          <t>FY2023 Q1</t>
        </is>
      </c>
      <c r="L24" s="8" t="inlineStr">
        <is>
          <t>FY2023 Q2</t>
        </is>
      </c>
      <c r="M24" s="8" t="inlineStr">
        <is>
          <t>FY2023 Q3</t>
        </is>
      </c>
      <c r="N24" s="8" t="inlineStr">
        <is>
          <t>FY2023 Q4</t>
        </is>
      </c>
      <c r="O24" s="8" t="inlineStr">
        <is>
          <t>FY2024 Q1</t>
        </is>
      </c>
      <c r="P24" s="8" t="inlineStr">
        <is>
          <t>FY2024 Q2</t>
        </is>
      </c>
      <c r="Q24" s="8" t="inlineStr">
        <is>
          <t>FY2024 Q3</t>
        </is>
      </c>
      <c r="R24" s="8" t="inlineStr">
        <is>
          <t>FY2024 Q4</t>
        </is>
      </c>
      <c r="S24" s="8" t="inlineStr">
        <is>
          <t>FY2025 Q1</t>
        </is>
      </c>
      <c r="T24" s="8" t="inlineStr">
        <is>
          <t>FY2025 Q2</t>
        </is>
      </c>
      <c r="U24" s="8" t="inlineStr">
        <is>
          <t>FY2025 Q3</t>
        </is>
      </c>
      <c r="V24" s="8" t="inlineStr">
        <is>
          <t>FY2025 Q4</t>
        </is>
      </c>
      <c r="W24" s="8" t="inlineStr">
        <is>
          <t>FY2026 Q1</t>
        </is>
      </c>
      <c r="X24" s="8" t="inlineStr">
        <is>
          <t>FY2026 Q2</t>
        </is>
      </c>
    </row>
    <row r="25">
      <c r="A25" s="12" t="inlineStr">
        <is>
          <t>期末股價</t>
        </is>
      </c>
      <c r="B25" s="12" t="inlineStr">
        <is>
          <t>Price</t>
        </is>
      </c>
      <c r="C25" s="36" t="n">
        <v>23.29</v>
      </c>
      <c r="D25" s="36" t="n">
        <v>26.36</v>
      </c>
      <c r="E25" s="36" t="n">
        <v>24.04</v>
      </c>
      <c r="F25" s="36" t="n">
        <v>18.21</v>
      </c>
      <c r="G25" s="36" t="n">
        <v>13.73</v>
      </c>
      <c r="H25" s="36" t="n">
        <v>9.07</v>
      </c>
      <c r="I25" s="36" t="n">
        <v>8.130000000000001</v>
      </c>
      <c r="J25" s="36" t="n">
        <v>6.42</v>
      </c>
      <c r="K25" s="36" t="n">
        <v>8.449999999999999</v>
      </c>
      <c r="L25" s="36" t="n">
        <v>15.33</v>
      </c>
      <c r="M25" s="36" t="n">
        <v>16</v>
      </c>
      <c r="N25" s="36" t="n">
        <v>17.17</v>
      </c>
      <c r="O25" s="36" t="n">
        <v>23.01</v>
      </c>
      <c r="P25" s="36" t="n">
        <v>25.33</v>
      </c>
      <c r="Q25" s="36" t="n">
        <v>37.2</v>
      </c>
      <c r="R25" s="36" t="n">
        <v>75.63</v>
      </c>
      <c r="S25" s="36" t="n">
        <v>84.40000000000001</v>
      </c>
      <c r="T25" s="36" t="n">
        <v>136.32</v>
      </c>
      <c r="U25" s="36" t="n">
        <v>182.42</v>
      </c>
      <c r="V25" s="36" t="n">
        <v>177.75</v>
      </c>
      <c r="W25" s="36" t="n">
        <v>146.28</v>
      </c>
      <c r="X25" s="36" t="n">
        <v>116.67</v>
      </c>
    </row>
    <row r="26">
      <c r="A26" s="12" t="inlineStr">
        <is>
          <t>市值</t>
        </is>
      </c>
      <c r="B26" s="12" t="inlineStr">
        <is>
          <t>Market Cap</t>
        </is>
      </c>
      <c r="G26" s="18">
        <f>IFERROR(G25*'資產負債表'!G2,"n/a")</f>
        <v/>
      </c>
      <c r="H26" s="18">
        <f>IFERROR(H25*'資產負債表'!H2,"n/a")</f>
        <v/>
      </c>
      <c r="I26" s="18">
        <f>IFERROR(I25*'資產負債表'!I2,"n/a")</f>
        <v/>
      </c>
      <c r="J26" s="18">
        <f>IFERROR(J25*'資產負債表'!J2,"n/a")</f>
        <v/>
      </c>
      <c r="K26" s="18">
        <f>IFERROR(K25*'資產負債表'!K2,"n/a")</f>
        <v/>
      </c>
      <c r="L26" s="18">
        <f>IFERROR(L25*'資產負債表'!L2,"n/a")</f>
        <v/>
      </c>
      <c r="M26" s="18">
        <f>IFERROR(M25*'資產負債表'!M2,"n/a")</f>
        <v/>
      </c>
      <c r="N26" s="18">
        <f>IFERROR(N25*'資產負債表'!N2,"n/a")</f>
        <v/>
      </c>
      <c r="O26" s="18">
        <f>IFERROR(O25*'資產負債表'!O2,"n/a")</f>
        <v/>
      </c>
      <c r="P26" s="18">
        <f>IFERROR(P25*'資產負債表'!P2,"n/a")</f>
        <v/>
      </c>
      <c r="Q26" s="18">
        <f>IFERROR(Q25*'資產負債表'!Q2,"n/a")</f>
        <v/>
      </c>
      <c r="R26" s="18">
        <f>IFERROR(R25*'資產負債表'!R2,"n/a")</f>
        <v/>
      </c>
      <c r="S26" s="18">
        <f>IFERROR(S25*'資產負債表'!S2,"n/a")</f>
        <v/>
      </c>
      <c r="T26" s="18">
        <f>IFERROR(T25*'資產負債表'!T2,"n/a")</f>
        <v/>
      </c>
      <c r="U26" s="18">
        <f>IFERROR(U25*'資產負債表'!U2,"n/a")</f>
        <v/>
      </c>
      <c r="V26" s="18">
        <f>IFERROR(V25*'資產負債表'!V2,"n/a")</f>
        <v/>
      </c>
      <c r="W26" s="18">
        <f>IFERROR(W25*'資產負債表'!W2,"n/a")</f>
        <v/>
      </c>
      <c r="X26" s="18">
        <f>IFERROR(X25*'資產負債表'!X2,"n/a")</f>
        <v/>
      </c>
    </row>
    <row r="27">
      <c r="A27" s="12" t="inlineStr">
        <is>
          <t>本益比 P/E</t>
        </is>
      </c>
      <c r="B27" s="12" t="inlineStr">
        <is>
          <t>P/E (TTM)</t>
        </is>
      </c>
      <c r="G27" s="37">
        <f>IFERROR(G26/SUM('損益表'!D17:G17),"n/a")</f>
        <v/>
      </c>
      <c r="H27" s="37">
        <f>IFERROR(H26/SUM('損益表'!E17:H17),"n/a")</f>
        <v/>
      </c>
      <c r="I27" s="37">
        <f>IFERROR(I26/SUM('損益表'!F17:I17),"n/a")</f>
        <v/>
      </c>
      <c r="J27" s="37">
        <f>IFERROR(J26/SUM('損益表'!G17:J17),"n/a")</f>
        <v/>
      </c>
      <c r="K27" s="37">
        <f>IFERROR(K26/SUM('損益表'!H17:K17),"n/a")</f>
        <v/>
      </c>
      <c r="L27" s="37">
        <f>IFERROR(L26/SUM('損益表'!I17:L17),"n/a")</f>
        <v/>
      </c>
      <c r="M27" s="37">
        <f>IFERROR(M26/SUM('損益表'!J17:M17),"n/a")</f>
        <v/>
      </c>
      <c r="N27" s="37">
        <f>IFERROR(N26/SUM('損益表'!K17:N17),"n/a")</f>
        <v/>
      </c>
      <c r="O27" s="37">
        <f>IFERROR(O26/SUM('損益表'!L17:O17),"n/a")</f>
        <v/>
      </c>
      <c r="P27" s="37">
        <f>IFERROR(P26/SUM('損益表'!M17:P17),"n/a")</f>
        <v/>
      </c>
      <c r="Q27" s="37">
        <f>IFERROR(Q26/SUM('損益表'!N17:Q17),"n/a")</f>
        <v/>
      </c>
      <c r="R27" s="37">
        <f>IFERROR(R26/SUM('損益表'!O17:R17),"n/a")</f>
        <v/>
      </c>
      <c r="S27" s="37">
        <f>IFERROR(S26/SUM('損益表'!P17:S17),"n/a")</f>
        <v/>
      </c>
      <c r="T27" s="37">
        <f>IFERROR(T26/SUM('損益表'!Q17:T17),"n/a")</f>
        <v/>
      </c>
      <c r="U27" s="37">
        <f>IFERROR(U26/SUM('損益表'!R17:U17),"n/a")</f>
        <v/>
      </c>
      <c r="V27" s="37">
        <f>IFERROR(V26/SUM('損益表'!S17:V17),"n/a")</f>
        <v/>
      </c>
      <c r="W27" s="37">
        <f>IFERROR(W26/SUM('損益表'!T17:W17),"n/a")</f>
        <v/>
      </c>
      <c r="X27" s="37">
        <f>IFERROR(X26/SUM('損益表'!U17:X17),"n/a")</f>
        <v/>
      </c>
    </row>
    <row r="28">
      <c r="A28" s="12" t="inlineStr">
        <is>
          <t>股價營收比 P/S</t>
        </is>
      </c>
      <c r="B28" s="12" t="inlineStr">
        <is>
          <t>P/S (TTM)</t>
        </is>
      </c>
      <c r="G28" s="37">
        <f>IFERROR(G26/SUM('損益表'!D2:G2),"n/a")</f>
        <v/>
      </c>
      <c r="H28" s="37">
        <f>IFERROR(H26/SUM('損益表'!E2:H2),"n/a")</f>
        <v/>
      </c>
      <c r="I28" s="37">
        <f>IFERROR(I26/SUM('損益表'!F2:I2),"n/a")</f>
        <v/>
      </c>
      <c r="J28" s="37">
        <f>IFERROR(J26/SUM('損益表'!G2:J2),"n/a")</f>
        <v/>
      </c>
      <c r="K28" s="37">
        <f>IFERROR(K26/SUM('損益表'!H2:K2),"n/a")</f>
        <v/>
      </c>
      <c r="L28" s="37">
        <f>IFERROR(L26/SUM('損益表'!I2:L2),"n/a")</f>
        <v/>
      </c>
      <c r="M28" s="37">
        <f>IFERROR(M26/SUM('損益表'!J2:M2),"n/a")</f>
        <v/>
      </c>
      <c r="N28" s="37">
        <f>IFERROR(N26/SUM('損益表'!K2:N2),"n/a")</f>
        <v/>
      </c>
      <c r="O28" s="37">
        <f>IFERROR(O26/SUM('損益表'!L2:O2),"n/a")</f>
        <v/>
      </c>
      <c r="P28" s="37">
        <f>IFERROR(P26/SUM('損益表'!M2:P2),"n/a")</f>
        <v/>
      </c>
      <c r="Q28" s="37">
        <f>IFERROR(Q26/SUM('損益表'!N2:Q2),"n/a")</f>
        <v/>
      </c>
      <c r="R28" s="37">
        <f>IFERROR(R26/SUM('損益表'!O2:R2),"n/a")</f>
        <v/>
      </c>
      <c r="S28" s="37">
        <f>IFERROR(S26/SUM('損益表'!P2:S2),"n/a")</f>
        <v/>
      </c>
      <c r="T28" s="37">
        <f>IFERROR(T26/SUM('損益表'!Q2:T2),"n/a")</f>
        <v/>
      </c>
      <c r="U28" s="37">
        <f>IFERROR(U26/SUM('損益表'!R2:U2),"n/a")</f>
        <v/>
      </c>
      <c r="V28" s="37">
        <f>IFERROR(V26/SUM('損益表'!S2:V2),"n/a")</f>
        <v/>
      </c>
      <c r="W28" s="37">
        <f>IFERROR(W26/SUM('損益表'!T2:W2),"n/a")</f>
        <v/>
      </c>
      <c r="X28" s="37">
        <f>IFERROR(X26/SUM('損益表'!U2:X2),"n/a")</f>
        <v/>
      </c>
    </row>
    <row r="29">
      <c r="A29" s="12" t="inlineStr">
        <is>
          <t>股價淨值比 P/B</t>
        </is>
      </c>
      <c r="B29" s="12" t="inlineStr">
        <is>
          <t>P/B</t>
        </is>
      </c>
      <c r="G29" s="37">
        <f>IFERROR(G26/'資產負債表'!G31,"n/a")</f>
        <v/>
      </c>
      <c r="H29" s="37">
        <f>IFERROR(H26/'資產負債表'!H31,"n/a")</f>
        <v/>
      </c>
      <c r="I29" s="37">
        <f>IFERROR(I26/'資產負債表'!I31,"n/a")</f>
        <v/>
      </c>
      <c r="J29" s="37">
        <f>IFERROR(J26/'資產負債表'!J31,"n/a")</f>
        <v/>
      </c>
      <c r="K29" s="37">
        <f>IFERROR(K26/'資產負債表'!K31,"n/a")</f>
        <v/>
      </c>
      <c r="L29" s="37">
        <f>IFERROR(L26/'資產負債表'!L31,"n/a")</f>
        <v/>
      </c>
      <c r="M29" s="37">
        <f>IFERROR(M26/'資產負債表'!M31,"n/a")</f>
        <v/>
      </c>
      <c r="N29" s="37">
        <f>IFERROR(N26/'資產負債表'!N31,"n/a")</f>
        <v/>
      </c>
      <c r="O29" s="37">
        <f>IFERROR(O26/'資產負債表'!O31,"n/a")</f>
        <v/>
      </c>
      <c r="P29" s="37">
        <f>IFERROR(P26/'資產負債表'!P31,"n/a")</f>
        <v/>
      </c>
      <c r="Q29" s="37">
        <f>IFERROR(Q26/'資產負債表'!Q31,"n/a")</f>
        <v/>
      </c>
      <c r="R29" s="37">
        <f>IFERROR(R26/'資產負債表'!R31,"n/a")</f>
        <v/>
      </c>
      <c r="S29" s="37">
        <f>IFERROR(S26/'資產負債表'!S31,"n/a")</f>
        <v/>
      </c>
      <c r="T29" s="37">
        <f>IFERROR(T26/'資產負債表'!T31,"n/a")</f>
        <v/>
      </c>
      <c r="U29" s="37">
        <f>IFERROR(U26/'資產負債表'!U31,"n/a")</f>
        <v/>
      </c>
      <c r="V29" s="37">
        <f>IFERROR(V26/'資產負債表'!V31,"n/a")</f>
        <v/>
      </c>
      <c r="W29" s="37">
        <f>IFERROR(W26/'資產負債表'!W31,"n/a")</f>
        <v/>
      </c>
      <c r="X29" s="37">
        <f>IFERROR(X26/'資產負債表'!X31,"n/a")</f>
        <v/>
      </c>
    </row>
    <row r="30">
      <c r="A30" s="12" t="inlineStr">
        <is>
          <t>股價自由現金流比 P/FCF</t>
        </is>
      </c>
      <c r="B30" s="12" t="inlineStr">
        <is>
          <t>P/FCF (TTM)</t>
        </is>
      </c>
      <c r="G30" s="37">
        <f>IFERROR(G26/SUM('關鍵指標'!D77:G77),"n/a")</f>
        <v/>
      </c>
      <c r="H30" s="37">
        <f>IFERROR(H26/SUM('關鍵指標'!E77:H77),"n/a")</f>
        <v/>
      </c>
      <c r="I30" s="37">
        <f>IFERROR(I26/SUM('關鍵指標'!F77:I77),"n/a")</f>
        <v/>
      </c>
      <c r="J30" s="37">
        <f>IFERROR(J26/SUM('關鍵指標'!G77:J77),"n/a")</f>
        <v/>
      </c>
      <c r="K30" s="37">
        <f>IFERROR(K26/SUM('關鍵指標'!H77:K77),"n/a")</f>
        <v/>
      </c>
      <c r="L30" s="37">
        <f>IFERROR(L26/SUM('關鍵指標'!I77:L77),"n/a")</f>
        <v/>
      </c>
      <c r="M30" s="37">
        <f>IFERROR(M26/SUM('關鍵指標'!J77:M77),"n/a")</f>
        <v/>
      </c>
      <c r="N30" s="37">
        <f>IFERROR(N26/SUM('關鍵指標'!K77:N77),"n/a")</f>
        <v/>
      </c>
      <c r="O30" s="37">
        <f>IFERROR(O26/SUM('關鍵指標'!L77:O77),"n/a")</f>
        <v/>
      </c>
      <c r="P30" s="37">
        <f>IFERROR(P26/SUM('關鍵指標'!M77:P77),"n/a")</f>
        <v/>
      </c>
      <c r="Q30" s="37">
        <f>IFERROR(Q26/SUM('關鍵指標'!N77:Q77),"n/a")</f>
        <v/>
      </c>
      <c r="R30" s="37">
        <f>IFERROR(R26/SUM('關鍵指標'!O77:R77),"n/a")</f>
        <v/>
      </c>
      <c r="S30" s="37">
        <f>IFERROR(S26/SUM('關鍵指標'!P77:S77),"n/a")</f>
        <v/>
      </c>
      <c r="T30" s="37">
        <f>IFERROR(T26/SUM('關鍵指標'!Q77:T77),"n/a")</f>
        <v/>
      </c>
      <c r="U30" s="37">
        <f>IFERROR(U26/SUM('關鍵指標'!R77:U77),"n/a")</f>
        <v/>
      </c>
      <c r="V30" s="37">
        <f>IFERROR(V26/SUM('關鍵指標'!S77:V77),"n/a")</f>
        <v/>
      </c>
      <c r="W30" s="37">
        <f>IFERROR(W26/SUM('關鍵指標'!T77:W77),"n/a")</f>
        <v/>
      </c>
      <c r="X30" s="37">
        <f>IFERROR(X26/SUM('關鍵指標'!U77:X77),"n/a")</f>
        <v/>
      </c>
    </row>
    <row r="31">
      <c r="A31" s="12" t="inlineStr">
        <is>
          <t>企業價值 EV</t>
        </is>
      </c>
      <c r="B31" s="12" t="inlineStr">
        <is>
          <t>Enterprise Value</t>
        </is>
      </c>
      <c r="G31" s="18">
        <f>IFERROR(G26+'資產負債表'!G30-'資產負債表'!G3-IFERROR('資產負債表'!G4,0),"n/a")</f>
        <v/>
      </c>
      <c r="H31" s="18">
        <f>IFERROR(H26+'資產負債表'!H30-'資產負債表'!H3-IFERROR('資產負債表'!H4,0),"n/a")</f>
        <v/>
      </c>
      <c r="I31" s="18">
        <f>IFERROR(I26+'資產負債表'!I30-'資產負債表'!I3-IFERROR('資產負債表'!I4,0),"n/a")</f>
        <v/>
      </c>
      <c r="J31" s="18">
        <f>IFERROR(J26+'資產負債表'!J30-'資產負債表'!J3-IFERROR('資產負債表'!J4,0),"n/a")</f>
        <v/>
      </c>
      <c r="K31" s="18">
        <f>IFERROR(K26+'資產負債表'!K30-'資產負債表'!K3-IFERROR('資產負債表'!K4,0),"n/a")</f>
        <v/>
      </c>
      <c r="L31" s="18">
        <f>IFERROR(L26+'資產負債表'!L30-'資產負債表'!L3-IFERROR('資產負債表'!L4,0),"n/a")</f>
        <v/>
      </c>
      <c r="M31" s="18">
        <f>IFERROR(M26+'資產負債表'!M30-'資產負債表'!M3-IFERROR('資產負債表'!M4,0),"n/a")</f>
        <v/>
      </c>
      <c r="N31" s="18">
        <f>IFERROR(N26+'資產負債表'!N30-'資產負債表'!N3-IFERROR('資產負債表'!N4,0),"n/a")</f>
        <v/>
      </c>
      <c r="O31" s="18">
        <f>IFERROR(O26+'資產負債表'!O30-'資產負債表'!O3-IFERROR('資產負債表'!O4,0),"n/a")</f>
        <v/>
      </c>
      <c r="P31" s="18">
        <f>IFERROR(P26+'資產負債表'!P30-'資產負債表'!P3-IFERROR('資產負債表'!P4,0),"n/a")</f>
        <v/>
      </c>
      <c r="Q31" s="18">
        <f>IFERROR(Q26+'資產負債表'!Q30-'資產負債表'!Q3-IFERROR('資產負債表'!Q4,0),"n/a")</f>
        <v/>
      </c>
      <c r="R31" s="18">
        <f>IFERROR(R26+'資產負債表'!R30-'資產負債表'!R3-IFERROR('資產負債表'!R4,0),"n/a")</f>
        <v/>
      </c>
      <c r="S31" s="18">
        <f>IFERROR(S26+'資產負債表'!S30-'資產負債表'!S3-IFERROR('資產負債表'!S4,0),"n/a")</f>
        <v/>
      </c>
      <c r="T31" s="18">
        <f>IFERROR(T26+'資產負債表'!T30-'資產負債表'!T3-IFERROR('資產負債表'!T4,0),"n/a")</f>
        <v/>
      </c>
      <c r="U31" s="18">
        <f>IFERROR(U26+'資產負債表'!U30-'資產負債表'!U3-IFERROR('資產負債表'!U4,0),"n/a")</f>
        <v/>
      </c>
      <c r="V31" s="18">
        <f>IFERROR(V26+'資產負債表'!V30-'資產負債表'!V3-IFERROR('資產負債表'!V4,0),"n/a")</f>
        <v/>
      </c>
      <c r="W31" s="18">
        <f>IFERROR(W26+'資產負債表'!W30-'資產負債表'!W3-IFERROR('資產負債表'!W4,0),"n/a")</f>
        <v/>
      </c>
      <c r="X31" s="18">
        <f>IFERROR(X26+'資產負債表'!X30-'資產負債表'!X3-IFERROR('資產負債表'!X4,0),"n/a")</f>
        <v/>
      </c>
    </row>
    <row r="32">
      <c r="A32" s="12" t="inlineStr">
        <is>
          <t>企業價值（僅有息負債）</t>
        </is>
      </c>
      <c r="B32" s="12" t="inlineStr">
        <is>
          <t>EV (Interest-Bearing Debt)</t>
        </is>
      </c>
      <c r="G32" s="18">
        <f>IFERROR(G26+'關鍵指標'!G70,"n/a")</f>
        <v/>
      </c>
      <c r="H32" s="18">
        <f>IFERROR(H26+'關鍵指標'!H70,"n/a")</f>
        <v/>
      </c>
      <c r="I32" s="18">
        <f>IFERROR(I26+'關鍵指標'!I70,"n/a")</f>
        <v/>
      </c>
      <c r="J32" s="18">
        <f>IFERROR(J26+'關鍵指標'!J70,"n/a")</f>
        <v/>
      </c>
      <c r="K32" s="18">
        <f>IFERROR(K26+'關鍵指標'!K70,"n/a")</f>
        <v/>
      </c>
      <c r="L32" s="18">
        <f>IFERROR(L26+'關鍵指標'!L70,"n/a")</f>
        <v/>
      </c>
      <c r="M32" s="18">
        <f>IFERROR(M26+'關鍵指標'!M70,"n/a")</f>
        <v/>
      </c>
      <c r="N32" s="18">
        <f>IFERROR(N26+'關鍵指標'!N70,"n/a")</f>
        <v/>
      </c>
      <c r="O32" s="18">
        <f>IFERROR(O26+'關鍵指標'!O70,"n/a")</f>
        <v/>
      </c>
      <c r="P32" s="18">
        <f>IFERROR(P26+'關鍵指標'!P70,"n/a")</f>
        <v/>
      </c>
      <c r="Q32" s="18">
        <f>IFERROR(Q26+'關鍵指標'!Q70,"n/a")</f>
        <v/>
      </c>
      <c r="R32" s="18">
        <f>IFERROR(R26+'關鍵指標'!R70,"n/a")</f>
        <v/>
      </c>
      <c r="S32" s="18">
        <f>IFERROR(S26+'關鍵指標'!S70,"n/a")</f>
        <v/>
      </c>
      <c r="T32" s="18">
        <f>IFERROR(T26+'關鍵指標'!T70,"n/a")</f>
        <v/>
      </c>
      <c r="U32" s="18">
        <f>IFERROR(U26+'關鍵指標'!U70,"n/a")</f>
        <v/>
      </c>
      <c r="V32" s="18">
        <f>IFERROR(V26+'關鍵指標'!V70,"n/a")</f>
        <v/>
      </c>
      <c r="W32" s="18">
        <f>IFERROR(W26+'關鍵指標'!W70,"n/a")</f>
        <v/>
      </c>
      <c r="X32" s="18">
        <f>IFERROR(X26+'關鍵指標'!X70,"n/a")</f>
        <v/>
      </c>
    </row>
    <row r="33">
      <c r="A33" s="12" t="inlineStr">
        <is>
          <t>EV／EBITDA</t>
        </is>
      </c>
      <c r="B33" s="12" t="inlineStr">
        <is>
          <t>EV/EBITDA (TTM)</t>
        </is>
      </c>
      <c r="G33" s="37">
        <f>IFERROR(G31/SUM('關鍵指標'!D35:G35),"n/a")</f>
        <v/>
      </c>
      <c r="H33" s="37">
        <f>IFERROR(H31/SUM('關鍵指標'!E35:H35),"n/a")</f>
        <v/>
      </c>
      <c r="I33" s="37">
        <f>IFERROR(I31/SUM('關鍵指標'!F35:I35),"n/a")</f>
        <v/>
      </c>
      <c r="J33" s="37">
        <f>IFERROR(J31/SUM('關鍵指標'!G35:J35),"n/a")</f>
        <v/>
      </c>
      <c r="K33" s="37">
        <f>IFERROR(K31/SUM('關鍵指標'!H35:K35),"n/a")</f>
        <v/>
      </c>
      <c r="L33" s="37">
        <f>IFERROR(L31/SUM('關鍵指標'!I35:L35),"n/a")</f>
        <v/>
      </c>
      <c r="M33" s="37">
        <f>IFERROR(M31/SUM('關鍵指標'!J35:M35),"n/a")</f>
        <v/>
      </c>
      <c r="N33" s="37">
        <f>IFERROR(N31/SUM('關鍵指標'!K35:N35),"n/a")</f>
        <v/>
      </c>
      <c r="O33" s="37">
        <f>IFERROR(O31/SUM('關鍵指標'!L35:O35),"n/a")</f>
        <v/>
      </c>
      <c r="P33" s="37">
        <f>IFERROR(P31/SUM('關鍵指標'!M35:P35),"n/a")</f>
        <v/>
      </c>
      <c r="Q33" s="37">
        <f>IFERROR(Q31/SUM('關鍵指標'!N35:Q35),"n/a")</f>
        <v/>
      </c>
      <c r="R33" s="37">
        <f>IFERROR(R31/SUM('關鍵指標'!O35:R35),"n/a")</f>
        <v/>
      </c>
      <c r="S33" s="37">
        <f>IFERROR(S31/SUM('關鍵指標'!P35:S35),"n/a")</f>
        <v/>
      </c>
      <c r="T33" s="37">
        <f>IFERROR(T31/SUM('關鍵指標'!Q35:T35),"n/a")</f>
        <v/>
      </c>
      <c r="U33" s="37">
        <f>IFERROR(U31/SUM('關鍵指標'!R35:U35),"n/a")</f>
        <v/>
      </c>
      <c r="V33" s="37">
        <f>IFERROR(V31/SUM('關鍵指標'!S35:V35),"n/a")</f>
        <v/>
      </c>
      <c r="W33" s="37">
        <f>IFERROR(W31/SUM('關鍵指標'!T35:W35),"n/a")</f>
        <v/>
      </c>
      <c r="X33" s="37">
        <f>IFERROR(X31/SUM('關鍵指標'!U35:X35),"n/a")</f>
        <v/>
      </c>
    </row>
    <row r="34">
      <c r="A34" s="12" t="inlineStr">
        <is>
          <t>PS／歷史中位數</t>
        </is>
      </c>
      <c r="B34" s="12" t="inlineStr">
        <is>
          <t>P/S vs Median</t>
        </is>
      </c>
      <c r="G34" s="38">
        <f>IFERROR(G28/MEDIAN(G28:X28),"n/a")</f>
        <v/>
      </c>
      <c r="H34" s="38">
        <f>IFERROR(H28/MEDIAN(G28:X28),"n/a")</f>
        <v/>
      </c>
      <c r="I34" s="38">
        <f>IFERROR(I28/MEDIAN(G28:X28),"n/a")</f>
        <v/>
      </c>
      <c r="J34" s="38">
        <f>IFERROR(J28/MEDIAN(G28:X28),"n/a")</f>
        <v/>
      </c>
      <c r="K34" s="38">
        <f>IFERROR(K28/MEDIAN(G28:X28),"n/a")</f>
        <v/>
      </c>
      <c r="L34" s="38">
        <f>IFERROR(L28/MEDIAN(G28:X28),"n/a")</f>
        <v/>
      </c>
      <c r="M34" s="38">
        <f>IFERROR(M28/MEDIAN(G28:X28),"n/a")</f>
        <v/>
      </c>
      <c r="N34" s="38">
        <f>IFERROR(N28/MEDIAN(G28:X28),"n/a")</f>
        <v/>
      </c>
      <c r="O34" s="38">
        <f>IFERROR(O28/MEDIAN(G28:X28),"n/a")</f>
        <v/>
      </c>
      <c r="P34" s="38">
        <f>IFERROR(P28/MEDIAN(G28:X28),"n/a")</f>
        <v/>
      </c>
      <c r="Q34" s="38">
        <f>IFERROR(Q28/MEDIAN(G28:X28),"n/a")</f>
        <v/>
      </c>
      <c r="R34" s="38">
        <f>IFERROR(R28/MEDIAN(G28:X28),"n/a")</f>
        <v/>
      </c>
      <c r="S34" s="38">
        <f>IFERROR(S28/MEDIAN(G28:X28),"n/a")</f>
        <v/>
      </c>
      <c r="T34" s="38">
        <f>IFERROR(T28/MEDIAN(G28:X28),"n/a")</f>
        <v/>
      </c>
      <c r="U34" s="38">
        <f>IFERROR(U28/MEDIAN(G28:X28),"n/a")</f>
        <v/>
      </c>
      <c r="V34" s="38">
        <f>IFERROR(V28/MEDIAN(G28:X28),"n/a")</f>
        <v/>
      </c>
      <c r="W34" s="38">
        <f>IFERROR(W28/MEDIAN(G28:X28),"n/a")</f>
        <v/>
      </c>
      <c r="X34" s="38">
        <f>IFERROR(X28/MEDIAN(G28:X28),"n/a")</f>
        <v/>
      </c>
    </row>
    <row r="38">
      <c r="A38" s="4" t="inlineStr">
        <is>
          <t>■ 本頁圖表目錄</t>
        </is>
      </c>
      <c r="B38" s="5" t="inlineStr">
        <is>
          <t>回說明</t>
        </is>
      </c>
    </row>
    <row r="39">
      <c r="A39" s="5" t="inlineStr">
        <is>
          <t xml:space="preserve">　本益比 P/E</t>
        </is>
      </c>
    </row>
    <row r="40">
      <c r="A40" s="5" t="inlineStr">
        <is>
          <t xml:space="preserve">　股價營收比 P/S</t>
        </is>
      </c>
    </row>
    <row r="41">
      <c r="A41" s="5" t="inlineStr">
        <is>
          <t xml:space="preserve">　股價淨值比 P/B</t>
        </is>
      </c>
    </row>
    <row r="42">
      <c r="A42" s="5" t="inlineStr">
        <is>
          <t xml:space="preserve">　P/FCF</t>
        </is>
      </c>
    </row>
    <row r="43">
      <c r="A43" s="5" t="inlineStr">
        <is>
          <t xml:space="preserve">　EV/EBITDA</t>
        </is>
      </c>
    </row>
  </sheetData>
  <conditionalFormatting sqref="J6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J7">
    <cfRule type="cellIs" priority="3" operator="greaterThan" dxfId="0">
      <formula>0</formula>
    </cfRule>
    <cfRule type="cellIs" priority="4" operator="lessThan" dxfId="1">
      <formula>0</formula>
    </cfRule>
  </conditionalFormatting>
  <hyperlinks>
    <hyperlink xmlns:r="http://schemas.openxmlformats.org/officeDocument/2006/relationships" ref="Z1" r:id="rId1"/>
    <hyperlink xmlns:r="http://schemas.openxmlformats.org/officeDocument/2006/relationships" ref="B38" r:id="rId2"/>
    <hyperlink xmlns:r="http://schemas.openxmlformats.org/officeDocument/2006/relationships" ref="A39" r:id="rId3"/>
    <hyperlink xmlns:r="http://schemas.openxmlformats.org/officeDocument/2006/relationships" ref="A40" r:id="rId4"/>
    <hyperlink xmlns:r="http://schemas.openxmlformats.org/officeDocument/2006/relationships" ref="A41" r:id="rId5"/>
    <hyperlink xmlns:r="http://schemas.openxmlformats.org/officeDocument/2006/relationships" ref="A42" r:id="rId6"/>
    <hyperlink xmlns:r="http://schemas.openxmlformats.org/officeDocument/2006/relationships" ref="A43" r:id="rId7"/>
  </hyperlinks>
  <pageMargins left="0.75" right="0.75" top="1" bottom="1" header="0.5" footer="0.5"/>
  <ignoredErrors>
    <ignoredError sqref="A1:X33" formula="1" formulaRange="1" emptyCellReferences="1" numberStoredAsText="1" unlockedFormula="1"/>
  </ignoredErrors>
  <drawing xmlns:r="http://schemas.openxmlformats.org/officeDocument/2006/relationships" r:id="rId8"/>
</worksheet>
</file>

<file path=xl/worksheets/sheet7.xml><?xml version="1.0" encoding="utf-8"?>
<worksheet xmlns="http://schemas.openxmlformats.org/spreadsheetml/2006/main">
  <sheetPr>
    <tabColor rgb="00C25A18"/>
    <outlinePr summaryBelow="1" summaryRight="1"/>
    <pageSetUpPr/>
  </sheetPr>
  <dimension ref="A2:G51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6" customWidth="1" min="1" max="1"/>
    <col width="32" customWidth="1" min="2" max="2"/>
    <col width="18" customWidth="1" min="3" max="3"/>
    <col width="18" customWidth="1" min="4" max="4"/>
    <col width="18" customWidth="1" min="5" max="5"/>
    <col width="22" customWidth="1" min="6" max="6"/>
    <col width="15" customWidth="1" min="7" max="7"/>
  </cols>
  <sheetData>
    <row r="2">
      <c r="A2" s="4" t="inlineStr">
        <is>
          <t>■ 情景估值法　Scenario Valuation</t>
        </is>
      </c>
    </row>
    <row r="3">
      <c r="A3" s="35" t="inlineStr">
        <is>
          <t>目標年 FY2028（期末 2028-12-31）　·　本頁每一個數字都由你在藍字格填的假設推導而來，不是 SEC 申報事實</t>
        </is>
      </c>
    </row>
    <row r="4">
      <c r="A4" s="8" t="inlineStr">
        <is>
          <t>項目</t>
        </is>
      </c>
      <c r="B4" s="8" t="inlineStr">
        <is>
          <t>英文</t>
        </is>
      </c>
      <c r="C4" s="8" t="inlineStr">
        <is>
          <t>樂觀 Bull</t>
        </is>
      </c>
      <c r="D4" s="8" t="inlineStr">
        <is>
          <t>中性 Base</t>
        </is>
      </c>
      <c r="E4" s="8" t="inlineStr">
        <is>
          <t>悲觀 Bear</t>
        </is>
      </c>
      <c r="F4" s="8" t="inlineStr">
        <is>
          <t>歷史參考（公式）</t>
        </is>
      </c>
    </row>
    <row r="5">
      <c r="A5" t="inlineStr">
        <is>
          <t>發生機率</t>
        </is>
      </c>
      <c r="B5" s="39" t="inlineStr">
        <is>
          <t>Probability</t>
        </is>
      </c>
      <c r="C5" s="40" t="n">
        <v>0.25</v>
      </c>
      <c r="D5" s="40" t="n">
        <v>0.5</v>
      </c>
      <c r="E5" s="40" t="n">
        <v>0.25</v>
      </c>
      <c r="F5" s="41">
        <f>IF(ABS(SUM($C$5:$E$5)-1)&lt;0.0001,"合計 100%（OK）","合計 "&amp;TEXT(SUM($C$5:$E$5),"0.0%")&amp;"，不等於 100%")</f>
        <v/>
      </c>
    </row>
    <row r="6">
      <c r="A6" s="42" t="inlineStr">
        <is>
          <t>① 核心獲利　目標年營收 × EBITDA 利潤率 ＝ 目標年 EBITDA</t>
        </is>
      </c>
      <c r="B6" s="43" t="n"/>
      <c r="C6" s="43" t="n"/>
      <c r="D6" s="43" t="n"/>
      <c r="E6" s="43" t="n"/>
      <c r="F6" s="43" t="n"/>
    </row>
    <row r="7">
      <c r="A7" t="inlineStr">
        <is>
          <t>目標年營收（FY2028）</t>
        </is>
      </c>
      <c r="B7" s="39" t="inlineStr">
        <is>
          <t>Projected Revenue</t>
        </is>
      </c>
      <c r="C7" s="44" t="n"/>
      <c r="D7" s="44" t="n"/>
      <c r="E7" s="44" t="n"/>
      <c r="F7" s="45">
        <f>IFERROR(SUM('損益表'!U2:X2),"n/a")</f>
        <v/>
      </c>
    </row>
    <row r="8">
      <c r="A8" t="inlineStr">
        <is>
          <t>隱含年化成長率（3 年）</t>
        </is>
      </c>
      <c r="B8" s="39" t="inlineStr">
        <is>
          <t>Implied Revenue CAGR</t>
        </is>
      </c>
      <c r="C8" s="21">
        <f>IF(COUNT($C$7,$F$7)&lt;2,"待輸入",IFERROR(($C$7/$F$7)^(1/3)-1,"n/a"))</f>
        <v/>
      </c>
      <c r="D8" s="21">
        <f>IF(COUNT($D$7,$F$7)&lt;2,"待輸入",IFERROR(($D$7/$F$7)^(1/3)-1,"n/a"))</f>
        <v/>
      </c>
      <c r="E8" s="21">
        <f>IF(COUNT($E$7,$F$7)&lt;2,"待輸入",IFERROR(($E$7/$F$7)^(1/3)-1,"n/a"))</f>
        <v/>
      </c>
      <c r="F8" s="46">
        <f>IFERROR((SUM('損益表'!U2:X2)/SUM('損益表'!I2:L2))^(1/3)-1,"n/a")</f>
        <v/>
      </c>
    </row>
    <row r="9">
      <c r="A9" t="inlineStr">
        <is>
          <t>EBITDA 利潤率</t>
        </is>
      </c>
      <c r="B9" s="39" t="inlineStr">
        <is>
          <t>EBITDA Margin</t>
        </is>
      </c>
      <c r="C9" s="40" t="n"/>
      <c r="D9" s="40" t="n"/>
      <c r="E9" s="40" t="n"/>
      <c r="F9" s="46">
        <f>IFERROR(MEDIAN('關鍵指標'!G36:X36),"n/a")</f>
        <v/>
      </c>
    </row>
    <row r="10">
      <c r="A10" t="inlineStr">
        <is>
          <t>目標年 EBITDA（FY2028）</t>
        </is>
      </c>
      <c r="B10" s="39" t="inlineStr">
        <is>
          <t>Projected EBITDA</t>
        </is>
      </c>
      <c r="C10" s="13">
        <f>IF(COUNT($C$7,$C$9)&lt;2,"待輸入",IFERROR($C$7*$C$9,"n/a"))</f>
        <v/>
      </c>
      <c r="D10" s="13">
        <f>IF(COUNT($D$7,$D$9)&lt;2,"待輸入",IFERROR($D$7*$D$9,"n/a"))</f>
        <v/>
      </c>
      <c r="E10" s="13">
        <f>IF(COUNT($E$7,$E$9)&lt;2,"待輸入",IFERROR($E$7*$E$9,"n/a"))</f>
        <v/>
      </c>
    </row>
    <row r="11">
      <c r="A11" s="42" t="inlineStr">
        <is>
          <t>② 企業價值　目標年 EBITDA × 終端 EV/EBITDA 倍數 ＝ 企業價值 EV</t>
        </is>
      </c>
      <c r="B11" s="43" t="n"/>
      <c r="C11" s="43" t="n"/>
      <c r="D11" s="43" t="n"/>
      <c r="E11" s="43" t="n"/>
      <c r="F11" s="43" t="n"/>
    </row>
    <row r="12">
      <c r="A12" t="inlineStr">
        <is>
          <t>終端 EV/EBITDA 倍數</t>
        </is>
      </c>
      <c r="B12" s="39" t="inlineStr">
        <is>
          <t>Terminal EV/EBITDA</t>
        </is>
      </c>
      <c r="C12" s="47" t="n"/>
      <c r="D12" s="47" t="n"/>
      <c r="E12" s="47" t="n"/>
      <c r="F12" s="48">
        <f>IFERROR(MEDIAN('估值倍數'!G33:X33),"n/a")</f>
        <v/>
      </c>
    </row>
    <row r="13">
      <c r="A13" t="inlineStr">
        <is>
          <t>預估企業價值 EV</t>
        </is>
      </c>
      <c r="B13" s="39" t="inlineStr">
        <is>
          <t>Enterprise Value</t>
        </is>
      </c>
      <c r="C13" s="13">
        <f>IF(COUNT($C$10,$C$12)&lt;2,"待輸入",IFERROR($C$10*$C$12,"n/a"))</f>
        <v/>
      </c>
      <c r="D13" s="13">
        <f>IF(COUNT($D$10,$D$12)&lt;2,"待輸入",IFERROR($D$10*$D$12,"n/a"))</f>
        <v/>
      </c>
      <c r="E13" s="13">
        <f>IF(COUNT($E$10,$E$12)&lt;2,"待輸入",IFERROR($E$10*$E$12,"n/a"))</f>
        <v/>
      </c>
    </row>
    <row r="14">
      <c r="A14" s="42" t="inlineStr">
        <is>
          <t>③ 股權橋樑　EV ＋ 現金 − 有息負債 ＋ 認股權證履約流入 ＝ 股權價值</t>
        </is>
      </c>
      <c r="B14" s="43" t="n"/>
      <c r="C14" s="43" t="n"/>
      <c r="D14" s="43" t="n"/>
      <c r="E14" s="43" t="n"/>
      <c r="F14" s="43" t="n"/>
    </row>
    <row r="15">
      <c r="A15" t="inlineStr">
        <is>
          <t>目標年現金與約當現金</t>
        </is>
      </c>
      <c r="B15" s="39" t="inlineStr">
        <is>
          <t>Projected Cash</t>
        </is>
      </c>
      <c r="C15" s="44" t="n"/>
      <c r="D15" s="44" t="n"/>
      <c r="E15" s="44" t="n"/>
      <c r="F15" s="45">
        <f>IFERROR('資產負債表'!X3+IFERROR('資產負債表'!X4,0),"n/a")</f>
        <v/>
      </c>
    </row>
    <row r="16">
      <c r="A16" t="inlineStr">
        <is>
          <t>目標年有息負債</t>
        </is>
      </c>
      <c r="B16" s="39" t="inlineStr">
        <is>
          <t>Projected Interest-Bearing Debt</t>
        </is>
      </c>
      <c r="C16" s="44" t="n"/>
      <c r="D16" s="44" t="n"/>
      <c r="E16" s="44" t="n"/>
      <c r="F16" s="45">
        <f>IFERROR('資產負債表'!X23+'資產負債表'!X26,"n/a")</f>
        <v/>
      </c>
    </row>
    <row r="17">
      <c r="A17" t="inlineStr">
        <is>
          <t>認股權證／選擇權履約流入</t>
        </is>
      </c>
      <c r="B17" s="39" t="inlineStr">
        <is>
          <t>Warrant / Option Proceeds</t>
        </is>
      </c>
      <c r="C17" s="44" t="n">
        <v>0</v>
      </c>
      <c r="D17" s="44" t="n">
        <v>0</v>
      </c>
      <c r="E17" s="44" t="n">
        <v>0</v>
      </c>
      <c r="F17" s="35" t="inlineStr">
        <is>
          <t>n/a（10-K 附註，companyfacts 無此欄位）</t>
        </is>
      </c>
    </row>
    <row r="18">
      <c r="A18" t="inlineStr">
        <is>
          <t>預估股權價值</t>
        </is>
      </c>
      <c r="B18" s="39" t="inlineStr">
        <is>
          <t>Projected Equity Value</t>
        </is>
      </c>
      <c r="C18" s="13">
        <f>IF(COUNT($C$13,$C$15,$C$16)&lt;3,"待輸入",IFERROR($C$13+$C$15-$C$16+N($C$17),"n/a"))</f>
        <v/>
      </c>
      <c r="D18" s="13">
        <f>IF(COUNT($D$13,$D$15,$D$16)&lt;3,"待輸入",IFERROR($D$13+$D$15-$D$16+N($D$17),"n/a"))</f>
        <v/>
      </c>
      <c r="E18" s="13">
        <f>IF(COUNT($E$13,$E$15,$E$16)&lt;3,"待輸入",IFERROR($E$13+$E$15-$E$16+N($E$17),"n/a"))</f>
        <v/>
      </c>
    </row>
    <row r="19">
      <c r="A19" s="42" t="inlineStr">
        <is>
          <t>④ 每股價值　股權價值 ÷ 完全稀釋股數</t>
        </is>
      </c>
      <c r="B19" s="43" t="n"/>
      <c r="C19" s="43" t="n"/>
      <c r="D19" s="43" t="n"/>
      <c r="E19" s="43" t="n"/>
      <c r="F19" s="43" t="n"/>
    </row>
    <row r="20">
      <c r="A20" t="inlineStr">
        <is>
          <t>完全稀釋股數</t>
        </is>
      </c>
      <c r="B20" s="39" t="inlineStr">
        <is>
          <t>Fully Diluted Shares</t>
        </is>
      </c>
      <c r="C20" s="49" t="n"/>
      <c r="D20" s="49" t="n"/>
      <c r="E20" s="49" t="n"/>
      <c r="F20" s="50">
        <f>IFERROR('損益表'!X21,"n/a")</f>
        <v/>
      </c>
    </row>
    <row r="21">
      <c r="A21" t="inlineStr">
        <is>
          <t>（參考）最新期末流通股數</t>
        </is>
      </c>
      <c r="B21" s="39" t="inlineStr">
        <is>
          <t>Shares Outstanding</t>
        </is>
      </c>
      <c r="F21" s="50">
        <f>IFERROR('資產負債表'!X2,"n/a")</f>
        <v/>
      </c>
    </row>
    <row r="22">
      <c r="A22" t="inlineStr">
        <is>
          <t>目標年每股價值（FY2028）</t>
        </is>
      </c>
      <c r="B22" s="39" t="inlineStr">
        <is>
          <t>Target Price at Horizon</t>
        </is>
      </c>
      <c r="C22" s="51">
        <f>IF(COUNT($C$18,$C$20)&lt;2,"待輸入",IFERROR($C$18/$C$20,"n/a"))</f>
        <v/>
      </c>
      <c r="D22" s="51">
        <f>IF(COUNT($D$18,$D$20)&lt;2,"待輸入",IFERROR($D$18/$D$20,"n/a"))</f>
        <v/>
      </c>
      <c r="E22" s="51">
        <f>IF(COUNT($E$18,$E$20)&lt;2,"待輸入",IFERROR($E$18/$E$20,"n/a"))</f>
        <v/>
      </c>
    </row>
    <row r="23">
      <c r="A23" s="42" t="inlineStr">
        <is>
          <t>⑤ 折現　目標年每股價值 ÷ (1 ＋ 折現率) ^ 折現年數</t>
        </is>
      </c>
      <c r="B23" s="43" t="n"/>
      <c r="C23" s="43" t="n"/>
      <c r="D23" s="43" t="n"/>
      <c r="E23" s="43" t="n"/>
      <c r="F23" s="43" t="n"/>
    </row>
    <row r="24">
      <c r="A24" t="inlineStr">
        <is>
          <t>折現率（權益成本 Cost of Equity，三情境共用）</t>
        </is>
      </c>
      <c r="B24" s="39" t="inlineStr">
        <is>
          <t>Discount Rate</t>
        </is>
      </c>
      <c r="C24" s="40" t="n">
        <v>0.12</v>
      </c>
    </row>
    <row r="25">
      <c r="A25" t="inlineStr">
        <is>
          <t>目標年期末日</t>
        </is>
      </c>
      <c r="B25" s="39" t="inlineStr">
        <is>
          <t>Horizon Date</t>
        </is>
      </c>
      <c r="C25" s="52" t="n">
        <v>47118</v>
      </c>
    </row>
    <row r="26">
      <c r="A26" t="inlineStr">
        <is>
          <t>折現年數（自今日起算）</t>
        </is>
      </c>
      <c r="B26" s="39" t="inlineStr">
        <is>
          <t>Years to Horizon</t>
        </is>
      </c>
      <c r="C26" s="53">
        <f>IFERROR(YEARFRAC(TODAY(),$C$25),"n/a")</f>
        <v/>
      </c>
    </row>
    <row r="27">
      <c r="A27" t="inlineStr">
        <is>
          <t>折現後每股價值（今日）</t>
        </is>
      </c>
      <c r="B27" s="39" t="inlineStr">
        <is>
          <t>Discounted Value per Share</t>
        </is>
      </c>
      <c r="C27" s="51">
        <f>IF(COUNT($C$22,$C$24,$C$26)&lt;3,"待輸入",IFERROR($C$22/(1+$C$24)^$C$26,"n/a"))</f>
        <v/>
      </c>
      <c r="D27" s="51">
        <f>IF(COUNT($D$22,$C$24,$C$26)&lt;3,"待輸入",IFERROR($D$22/(1+$C$24)^$C$26,"n/a"))</f>
        <v/>
      </c>
      <c r="E27" s="51">
        <f>IF(COUNT($E$22,$C$24,$C$26)&lt;3,"待輸入",IFERROR($E$22/(1+$C$24)^$C$26,"n/a"))</f>
        <v/>
      </c>
    </row>
    <row r="29">
      <c r="A29" s="4" t="inlineStr">
        <is>
          <t>■ 機率加權結論　Probability-Weighted</t>
        </is>
      </c>
    </row>
    <row r="30">
      <c r="A30" t="inlineStr">
        <is>
          <t>機率加權目標價（FY2028）</t>
        </is>
      </c>
      <c r="B30" s="39" t="inlineStr">
        <is>
          <t>Weighted Target Price</t>
        </is>
      </c>
      <c r="C30" s="54">
        <f>IF(NOT(ABS(SUM($C$5:$E$5)-1)&lt;0.0001),"機率合計不等於 100%",IF(COUNT($C$22:$E$22)&lt;3,"待輸入",SUMPRODUCT($C$5:$E$5,$C$22:$E$22)))</f>
        <v/>
      </c>
    </row>
    <row r="31">
      <c r="A31" t="inlineStr">
        <is>
          <t>機率加權今日合理價</t>
        </is>
      </c>
      <c r="B31" s="39" t="inlineStr">
        <is>
          <t>Weighted Present Value</t>
        </is>
      </c>
      <c r="C31" s="54">
        <f>IF(NOT(ABS(SUM($C$5:$E$5)-1)&lt;0.0001),"機率合計不等於 100%",IF(COUNT($C$27:$E$27)&lt;3,"待輸入",SUMPRODUCT($C$5:$E$5,$C$27:$E$27)))</f>
        <v/>
      </c>
    </row>
    <row r="32">
      <c r="A32" t="inlineStr">
        <is>
          <t>目前股價</t>
        </is>
      </c>
      <c r="B32" s="39" t="inlineStr">
        <is>
          <t>Current Price</t>
        </is>
      </c>
      <c r="C32" s="55">
        <f>'估值倍數'!$B$3</f>
        <v/>
      </c>
    </row>
    <row r="33">
      <c r="A33" t="inlineStr">
        <is>
          <t>上漲空間</t>
        </is>
      </c>
      <c r="B33" s="39" t="inlineStr">
        <is>
          <t>Upside</t>
        </is>
      </c>
      <c r="C33" s="56">
        <f>IF(COUNT($C$31,$C$32)&lt;2,"待輸入",IFERROR($C$31/$C$32-1,"n/a"))</f>
        <v/>
      </c>
    </row>
    <row r="35">
      <c r="A35" s="35" t="inlineStr">
        <is>
          <t>藍字＝你要填的假設；黑字＝公式；綠字＝跨表連結或歷史參考</t>
        </is>
      </c>
    </row>
    <row r="36">
      <c r="A36" s="35" t="inlineStr">
        <is>
          <t>歷史參考欄只是「過去長這樣」，刻意不預填進藍字格 —— 預填會讓人把「拿過去當未來」誤當成有根據的預測。EBITDA 口徑為 營業利益＋折舊攤銷，與同業揭露的 adjusted EBITDA 可能不同，對照倍數時要留意。</t>
        </is>
      </c>
    </row>
    <row r="39">
      <c r="A39" s="4" t="inlineStr">
        <is>
          <t>■ 敏感度　今日合理價（中性情境的營收／現金／負債／股數固定）</t>
        </is>
      </c>
    </row>
    <row r="40">
      <c r="A40" s="35" t="inlineStr">
        <is>
          <t>↓ 終端 EV/EBITDA 倍數　／　EBITDA 利潤率 →</t>
        </is>
      </c>
    </row>
    <row r="41">
      <c r="C41" s="57">
        <f>IF(COUNT($D$9)&lt;1,"待輸入",$D$9-0.02)</f>
        <v/>
      </c>
      <c r="D41" s="57">
        <f>IF(COUNT($D$9)&lt;1,"待輸入",$D$9-0.01)</f>
        <v/>
      </c>
      <c r="E41" s="57">
        <f>IF(COUNT($D$9)&lt;1,"待輸入",$D$9+0)</f>
        <v/>
      </c>
      <c r="F41" s="57">
        <f>IF(COUNT($D$9)&lt;1,"待輸入",$D$9+0.01)</f>
        <v/>
      </c>
      <c r="G41" s="57">
        <f>IF(COUNT($D$9)&lt;1,"待輸入",$D$9+0.02)</f>
        <v/>
      </c>
    </row>
    <row r="42">
      <c r="B42" s="58">
        <f>IF(COUNT($D$12)&lt;1,"待輸入",$D$12-2)</f>
        <v/>
      </c>
      <c r="C42" s="51">
        <f>IF(COUNT($D$7,$D$15,$D$16,$D$20,$C$24,$C$26,C$41,$B42)&lt;8,"待輸入",IFERROR(($D$7*C$41*$B42+$D$15-$D$16+N($D$17))/$D$20/(1+$C$24)^$C$26,"n/a"))</f>
        <v/>
      </c>
      <c r="D42" s="51">
        <f>IF(COUNT($D$7,$D$15,$D$16,$D$20,$C$24,$C$26,D$41,$B42)&lt;8,"待輸入",IFERROR(($D$7*D$41*$B42+$D$15-$D$16+N($D$17))/$D$20/(1+$C$24)^$C$26,"n/a"))</f>
        <v/>
      </c>
      <c r="E42" s="51">
        <f>IF(COUNT($D$7,$D$15,$D$16,$D$20,$C$24,$C$26,E$41,$B42)&lt;8,"待輸入",IFERROR(($D$7*E$41*$B42+$D$15-$D$16+N($D$17))/$D$20/(1+$C$24)^$C$26,"n/a"))</f>
        <v/>
      </c>
      <c r="F42" s="51">
        <f>IF(COUNT($D$7,$D$15,$D$16,$D$20,$C$24,$C$26,F$41,$B42)&lt;8,"待輸入",IFERROR(($D$7*F$41*$B42+$D$15-$D$16+N($D$17))/$D$20/(1+$C$24)^$C$26,"n/a"))</f>
        <v/>
      </c>
      <c r="G42" s="51">
        <f>IF(COUNT($D$7,$D$15,$D$16,$D$20,$C$24,$C$26,G$41,$B42)&lt;8,"待輸入",IFERROR(($D$7*G$41*$B42+$D$15-$D$16+N($D$17))/$D$20/(1+$C$24)^$C$26,"n/a"))</f>
        <v/>
      </c>
    </row>
    <row r="43">
      <c r="B43" s="58">
        <f>IF(COUNT($D$12)&lt;1,"待輸入",$D$12-1)</f>
        <v/>
      </c>
      <c r="C43" s="51">
        <f>IF(COUNT($D$7,$D$15,$D$16,$D$20,$C$24,$C$26,C$41,$B43)&lt;8,"待輸入",IFERROR(($D$7*C$41*$B43+$D$15-$D$16+N($D$17))/$D$20/(1+$C$24)^$C$26,"n/a"))</f>
        <v/>
      </c>
      <c r="D43" s="51">
        <f>IF(COUNT($D$7,$D$15,$D$16,$D$20,$C$24,$C$26,D$41,$B43)&lt;8,"待輸入",IFERROR(($D$7*D$41*$B43+$D$15-$D$16+N($D$17))/$D$20/(1+$C$24)^$C$26,"n/a"))</f>
        <v/>
      </c>
      <c r="E43" s="51">
        <f>IF(COUNT($D$7,$D$15,$D$16,$D$20,$C$24,$C$26,E$41,$B43)&lt;8,"待輸入",IFERROR(($D$7*E$41*$B43+$D$15-$D$16+N($D$17))/$D$20/(1+$C$24)^$C$26,"n/a"))</f>
        <v/>
      </c>
      <c r="F43" s="51">
        <f>IF(COUNT($D$7,$D$15,$D$16,$D$20,$C$24,$C$26,F$41,$B43)&lt;8,"待輸入",IFERROR(($D$7*F$41*$B43+$D$15-$D$16+N($D$17))/$D$20/(1+$C$24)^$C$26,"n/a"))</f>
        <v/>
      </c>
      <c r="G43" s="51">
        <f>IF(COUNT($D$7,$D$15,$D$16,$D$20,$C$24,$C$26,G$41,$B43)&lt;8,"待輸入",IFERROR(($D$7*G$41*$B43+$D$15-$D$16+N($D$17))/$D$20/(1+$C$24)^$C$26,"n/a"))</f>
        <v/>
      </c>
    </row>
    <row r="44">
      <c r="B44" s="58">
        <f>IF(COUNT($D$12)&lt;1,"待輸入",$D$12+0)</f>
        <v/>
      </c>
      <c r="C44" s="51">
        <f>IF(COUNT($D$7,$D$15,$D$16,$D$20,$C$24,$C$26,C$41,$B44)&lt;8,"待輸入",IFERROR(($D$7*C$41*$B44+$D$15-$D$16+N($D$17))/$D$20/(1+$C$24)^$C$26,"n/a"))</f>
        <v/>
      </c>
      <c r="D44" s="51">
        <f>IF(COUNT($D$7,$D$15,$D$16,$D$20,$C$24,$C$26,D$41,$B44)&lt;8,"待輸入",IFERROR(($D$7*D$41*$B44+$D$15-$D$16+N($D$17))/$D$20/(1+$C$24)^$C$26,"n/a"))</f>
        <v/>
      </c>
      <c r="E44" s="51">
        <f>IF(COUNT($D$7,$D$15,$D$16,$D$20,$C$24,$C$26,E$41,$B44)&lt;8,"待輸入",IFERROR(($D$7*E$41*$B44+$D$15-$D$16+N($D$17))/$D$20/(1+$C$24)^$C$26,"n/a"))</f>
        <v/>
      </c>
      <c r="F44" s="51">
        <f>IF(COUNT($D$7,$D$15,$D$16,$D$20,$C$24,$C$26,F$41,$B44)&lt;8,"待輸入",IFERROR(($D$7*F$41*$B44+$D$15-$D$16+N($D$17))/$D$20/(1+$C$24)^$C$26,"n/a"))</f>
        <v/>
      </c>
      <c r="G44" s="51">
        <f>IF(COUNT($D$7,$D$15,$D$16,$D$20,$C$24,$C$26,G$41,$B44)&lt;8,"待輸入",IFERROR(($D$7*G$41*$B44+$D$15-$D$16+N($D$17))/$D$20/(1+$C$24)^$C$26,"n/a"))</f>
        <v/>
      </c>
    </row>
    <row r="45">
      <c r="B45" s="58">
        <f>IF(COUNT($D$12)&lt;1,"待輸入",$D$12+1)</f>
        <v/>
      </c>
      <c r="C45" s="51">
        <f>IF(COUNT($D$7,$D$15,$D$16,$D$20,$C$24,$C$26,C$41,$B45)&lt;8,"待輸入",IFERROR(($D$7*C$41*$B45+$D$15-$D$16+N($D$17))/$D$20/(1+$C$24)^$C$26,"n/a"))</f>
        <v/>
      </c>
      <c r="D45" s="51">
        <f>IF(COUNT($D$7,$D$15,$D$16,$D$20,$C$24,$C$26,D$41,$B45)&lt;8,"待輸入",IFERROR(($D$7*D$41*$B45+$D$15-$D$16+N($D$17))/$D$20/(1+$C$24)^$C$26,"n/a"))</f>
        <v/>
      </c>
      <c r="E45" s="51">
        <f>IF(COUNT($D$7,$D$15,$D$16,$D$20,$C$24,$C$26,E$41,$B45)&lt;8,"待輸入",IFERROR(($D$7*E$41*$B45+$D$15-$D$16+N($D$17))/$D$20/(1+$C$24)^$C$26,"n/a"))</f>
        <v/>
      </c>
      <c r="F45" s="51">
        <f>IF(COUNT($D$7,$D$15,$D$16,$D$20,$C$24,$C$26,F$41,$B45)&lt;8,"待輸入",IFERROR(($D$7*F$41*$B45+$D$15-$D$16+N($D$17))/$D$20/(1+$C$24)^$C$26,"n/a"))</f>
        <v/>
      </c>
      <c r="G45" s="51">
        <f>IF(COUNT($D$7,$D$15,$D$16,$D$20,$C$24,$C$26,G$41,$B45)&lt;8,"待輸入",IFERROR(($D$7*G$41*$B45+$D$15-$D$16+N($D$17))/$D$20/(1+$C$24)^$C$26,"n/a"))</f>
        <v/>
      </c>
    </row>
    <row r="46">
      <c r="B46" s="58">
        <f>IF(COUNT($D$12)&lt;1,"待輸入",$D$12+2)</f>
        <v/>
      </c>
      <c r="C46" s="51">
        <f>IF(COUNT($D$7,$D$15,$D$16,$D$20,$C$24,$C$26,C$41,$B46)&lt;8,"待輸入",IFERROR(($D$7*C$41*$B46+$D$15-$D$16+N($D$17))/$D$20/(1+$C$24)^$C$26,"n/a"))</f>
        <v/>
      </c>
      <c r="D46" s="51">
        <f>IF(COUNT($D$7,$D$15,$D$16,$D$20,$C$24,$C$26,D$41,$B46)&lt;8,"待輸入",IFERROR(($D$7*D$41*$B46+$D$15-$D$16+N($D$17))/$D$20/(1+$C$24)^$C$26,"n/a"))</f>
        <v/>
      </c>
      <c r="E46" s="51">
        <f>IF(COUNT($D$7,$D$15,$D$16,$D$20,$C$24,$C$26,E$41,$B46)&lt;8,"待輸入",IFERROR(($D$7*E$41*$B46+$D$15-$D$16+N($D$17))/$D$20/(1+$C$24)^$C$26,"n/a"))</f>
        <v/>
      </c>
      <c r="F46" s="51">
        <f>IF(COUNT($D$7,$D$15,$D$16,$D$20,$C$24,$C$26,F$41,$B46)&lt;8,"待輸入",IFERROR(($D$7*F$41*$B46+$D$15-$D$16+N($D$17))/$D$20/(1+$C$24)^$C$26,"n/a"))</f>
        <v/>
      </c>
      <c r="G46" s="51">
        <f>IF(COUNT($D$7,$D$15,$D$16,$D$20,$C$24,$C$26,G$41,$B46)&lt;8,"待輸入",IFERROR(($D$7*G$41*$B46+$D$15-$D$16+N($D$17))/$D$20/(1+$C$24)^$C$26,"n/a"))</f>
        <v/>
      </c>
    </row>
    <row r="48">
      <c r="A48" s="35" t="inlineStr">
        <is>
          <t>中央那一格＝中性情境本身；橫向看倍數壓縮／擴張，縱向看利潤率。這張表只動這兩個變數，營收與股權橋樑固定在中性情境。</t>
        </is>
      </c>
    </row>
    <row r="50">
      <c r="B50" s="35" t="inlineStr">
        <is>
          <t>樂觀</t>
        </is>
      </c>
      <c r="C50" s="35" t="inlineStr">
        <is>
          <t>中性</t>
        </is>
      </c>
      <c r="D50" s="35" t="inlineStr">
        <is>
          <t>悲觀</t>
        </is>
      </c>
      <c r="E50" s="35" t="inlineStr">
        <is>
          <t>機率加權</t>
        </is>
      </c>
      <c r="F50" s="35" t="inlineStr">
        <is>
          <t>目前股價</t>
        </is>
      </c>
    </row>
    <row r="51">
      <c r="B51" s="59">
        <f>C27</f>
        <v/>
      </c>
      <c r="C51" s="59">
        <f>D27</f>
        <v/>
      </c>
      <c r="D51" s="59">
        <f>E27</f>
        <v/>
      </c>
      <c r="E51" s="59">
        <f>$C$31</f>
        <v/>
      </c>
      <c r="F51" s="59">
        <f>$C$32</f>
        <v/>
      </c>
    </row>
  </sheetData>
  <conditionalFormatting sqref="C33">
    <cfRule type="cellIs" priority="1" operator="greaterThan" dxfId="0">
      <formula>0</formula>
    </cfRule>
    <cfRule type="cellIs" priority="2" operator="lessThan" dxfId="1">
      <formula>0</formula>
    </cfRule>
  </conditionalFormatting>
  <pageMargins left="0.75" right="0.75" top="1" bottom="1" header="0.5" footer="0.5"/>
  <ignoredErrors>
    <ignoredError sqref="A1:H60" formula="1" formulaRange="1" emptyCellReferences="1" numberStoredAsText="1" unlockedFormula="1"/>
  </ignoredErrors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tabColor rgb="00C25A18"/>
    <outlinePr summaryBelow="1" summaryRight="1"/>
    <pageSetUpPr/>
  </sheetPr>
  <dimension ref="A1:M41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2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</cols>
  <sheetData>
    <row r="1">
      <c r="A1" s="10" t="inlineStr">
        <is>
          <t>分部 / 科目</t>
        </is>
      </c>
      <c r="B1" s="10" t="inlineStr">
        <is>
          <t>Segment / Line Item</t>
        </is>
      </c>
      <c r="C1" s="10" t="inlineStr">
        <is>
          <t>FY2022</t>
        </is>
      </c>
      <c r="D1" s="10" t="inlineStr">
        <is>
          <t>FY2023</t>
        </is>
      </c>
      <c r="E1" s="10" t="inlineStr">
        <is>
          <t>FY2024</t>
        </is>
      </c>
      <c r="F1" s="10" t="inlineStr">
        <is>
          <t>FY2025</t>
        </is>
      </c>
      <c r="G1" s="10" t="inlineStr">
        <is>
          <t>FY2024 Q2</t>
        </is>
      </c>
      <c r="H1" s="10" t="inlineStr">
        <is>
          <t>FY2024 Q3</t>
        </is>
      </c>
      <c r="I1" s="10" t="inlineStr">
        <is>
          <t>FY2025 Q1</t>
        </is>
      </c>
      <c r="J1" s="10" t="inlineStr">
        <is>
          <t>FY2025 Q2</t>
        </is>
      </c>
      <c r="K1" s="10" t="inlineStr">
        <is>
          <t>FY2025 Q3</t>
        </is>
      </c>
      <c r="L1" s="10" t="inlineStr">
        <is>
          <t>FY2026 Q1</t>
        </is>
      </c>
      <c r="M1" s="10" t="inlineStr">
        <is>
          <t>FY2026 Q2</t>
        </is>
      </c>
    </row>
    <row r="2">
      <c r="A2" s="60" t="inlineStr">
        <is>
          <t>營運分部</t>
        </is>
      </c>
      <c r="B2" s="61" t="inlineStr">
        <is>
          <t>Business Segment</t>
        </is>
      </c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2" t="n"/>
      <c r="M2" s="62" t="n"/>
    </row>
    <row r="4">
      <c r="A4" s="63" t="inlineStr">
        <is>
          <t>營業收入</t>
        </is>
      </c>
      <c r="B4" s="64" t="inlineStr">
        <is>
          <t>Revenue</t>
        </is>
      </c>
    </row>
    <row r="5">
      <c r="A5" t="inlineStr">
        <is>
          <t xml:space="preserve">　Government Operating</t>
        </is>
      </c>
      <c r="B5" s="3" t="inlineStr">
        <is>
          <t>Government Operating</t>
        </is>
      </c>
      <c r="C5" s="65" t="n">
        <v>1071776000</v>
      </c>
      <c r="D5" s="65" t="n">
        <v>1222215000</v>
      </c>
      <c r="E5" s="65" t="n">
        <v>1569605000</v>
      </c>
      <c r="F5" s="65" t="n">
        <v>2402287000</v>
      </c>
      <c r="G5" s="65" t="n">
        <v>370767000</v>
      </c>
      <c r="H5" s="65" t="n">
        <v>408341000</v>
      </c>
      <c r="I5" s="65" t="n">
        <v>486963000</v>
      </c>
      <c r="J5" s="65" t="n">
        <v>552983000</v>
      </c>
      <c r="K5" s="65" t="n">
        <v>632676000</v>
      </c>
      <c r="L5" s="65" t="n">
        <v>858410000</v>
      </c>
      <c r="M5" s="65" t="n">
        <v>990032000</v>
      </c>
    </row>
    <row r="6">
      <c r="A6" t="inlineStr">
        <is>
          <t xml:space="preserve">　Commercial</t>
        </is>
      </c>
      <c r="B6" s="3" t="inlineStr">
        <is>
          <t>Commercial</t>
        </is>
      </c>
      <c r="C6" s="65" t="n">
        <v>834095000</v>
      </c>
      <c r="D6" s="65" t="n">
        <v>1002797000</v>
      </c>
      <c r="E6" s="65" t="n">
        <v>1295902000</v>
      </c>
      <c r="F6" s="65" t="n">
        <v>2073159000</v>
      </c>
      <c r="G6" s="65" t="inlineStr">
        <is>
          <t>n/a</t>
        </is>
      </c>
      <c r="H6" s="65" t="n">
        <v>317175000</v>
      </c>
      <c r="I6" s="65" t="inlineStr">
        <is>
          <t>n/a</t>
        </is>
      </c>
      <c r="J6" s="65" t="inlineStr">
        <is>
          <t>n/a</t>
        </is>
      </c>
      <c r="K6" s="65" t="n">
        <v>548416000</v>
      </c>
      <c r="L6" s="65" t="inlineStr">
        <is>
          <t>n/a</t>
        </is>
      </c>
      <c r="M6" s="65" t="inlineStr">
        <is>
          <t>n/a</t>
        </is>
      </c>
    </row>
    <row r="7">
      <c r="A7" t="inlineStr">
        <is>
          <t xml:space="preserve">　Commercial Operating</t>
        </is>
      </c>
      <c r="B7" s="3" t="inlineStr">
        <is>
          <t>Commercial Operating</t>
        </is>
      </c>
      <c r="C7" s="65" t="inlineStr">
        <is>
          <t>n/a</t>
        </is>
      </c>
      <c r="D7" s="65" t="inlineStr">
        <is>
          <t>n/a</t>
        </is>
      </c>
      <c r="E7" s="65" t="inlineStr">
        <is>
          <t>n/a</t>
        </is>
      </c>
      <c r="F7" s="65" t="inlineStr">
        <is>
          <t>n/a</t>
        </is>
      </c>
      <c r="G7" s="65" t="n">
        <v>307367000</v>
      </c>
      <c r="H7" s="65" t="inlineStr">
        <is>
          <t>n/a</t>
        </is>
      </c>
      <c r="I7" s="65" t="n">
        <v>396892000</v>
      </c>
      <c r="J7" s="65" t="n">
        <v>450714000</v>
      </c>
      <c r="K7" s="65" t="inlineStr">
        <is>
          <t>n/a</t>
        </is>
      </c>
      <c r="L7" s="65" t="n">
        <v>774173000</v>
      </c>
      <c r="M7" s="65" t="n">
        <v>945432000</v>
      </c>
    </row>
    <row r="8">
      <c r="A8" s="63" t="inlineStr">
        <is>
          <t xml:space="preserve">　合計</t>
        </is>
      </c>
      <c r="B8" s="3" t="inlineStr">
        <is>
          <t>Total</t>
        </is>
      </c>
      <c r="C8" s="66">
        <f>SUM(C5:C7)</f>
        <v/>
      </c>
      <c r="D8" s="66">
        <f>SUM(D5:D7)</f>
        <v/>
      </c>
      <c r="E8" s="66">
        <f>SUM(E5:E7)</f>
        <v/>
      </c>
      <c r="F8" s="66">
        <f>SUM(F5:F7)</f>
        <v/>
      </c>
      <c r="G8" s="66">
        <f>SUM(G5:G7)</f>
        <v/>
      </c>
      <c r="H8" s="66">
        <f>SUM(H5:H7)</f>
        <v/>
      </c>
      <c r="I8" s="66">
        <f>SUM(I5:I7)</f>
        <v/>
      </c>
      <c r="J8" s="66">
        <f>SUM(J5:J7)</f>
        <v/>
      </c>
      <c r="K8" s="66">
        <f>SUM(K5:K7)</f>
        <v/>
      </c>
      <c r="L8" s="66">
        <f>SUM(L5:L7)</f>
        <v/>
      </c>
      <c r="M8" s="66">
        <f>SUM(M5:M7)</f>
        <v/>
      </c>
    </row>
    <row r="10">
      <c r="A10" s="63" t="inlineStr">
        <is>
          <t>營收佔比</t>
        </is>
      </c>
      <c r="B10" s="3" t="inlineStr">
        <is>
          <t>Revenue Share</t>
        </is>
      </c>
    </row>
    <row r="11">
      <c r="A11" t="inlineStr">
        <is>
          <t xml:space="preserve">　Government Operating</t>
        </is>
      </c>
      <c r="C11" s="31">
        <f>IFERROR(C5/C8,"n/a")</f>
        <v/>
      </c>
      <c r="D11" s="31">
        <f>IFERROR(D5/D8,"n/a")</f>
        <v/>
      </c>
      <c r="E11" s="31">
        <f>IFERROR(E5/E8,"n/a")</f>
        <v/>
      </c>
      <c r="F11" s="31">
        <f>IFERROR(F5/F8,"n/a")</f>
        <v/>
      </c>
      <c r="G11" s="31">
        <f>IFERROR(G5/G8,"n/a")</f>
        <v/>
      </c>
      <c r="H11" s="31">
        <f>IFERROR(H5/H8,"n/a")</f>
        <v/>
      </c>
      <c r="I11" s="31">
        <f>IFERROR(I5/I8,"n/a")</f>
        <v/>
      </c>
      <c r="J11" s="31">
        <f>IFERROR(J5/J8,"n/a")</f>
        <v/>
      </c>
      <c r="K11" s="31">
        <f>IFERROR(K5/K8,"n/a")</f>
        <v/>
      </c>
      <c r="L11" s="31">
        <f>IFERROR(L5/L8,"n/a")</f>
        <v/>
      </c>
      <c r="M11" s="31">
        <f>IFERROR(M5/M8,"n/a")</f>
        <v/>
      </c>
    </row>
    <row r="12">
      <c r="A12" t="inlineStr">
        <is>
          <t xml:space="preserve">　Commercial</t>
        </is>
      </c>
      <c r="C12" s="31">
        <f>IFERROR(C6/C8,"n/a")</f>
        <v/>
      </c>
      <c r="D12" s="31">
        <f>IFERROR(D6/D8,"n/a")</f>
        <v/>
      </c>
      <c r="E12" s="31">
        <f>IFERROR(E6/E8,"n/a")</f>
        <v/>
      </c>
      <c r="F12" s="31">
        <f>IFERROR(F6/F8,"n/a")</f>
        <v/>
      </c>
      <c r="G12" s="31">
        <f>IFERROR(G6/G8,"n/a")</f>
        <v/>
      </c>
      <c r="H12" s="31">
        <f>IFERROR(H6/H8,"n/a")</f>
        <v/>
      </c>
      <c r="I12" s="31">
        <f>IFERROR(I6/I8,"n/a")</f>
        <v/>
      </c>
      <c r="J12" s="31">
        <f>IFERROR(J6/J8,"n/a")</f>
        <v/>
      </c>
      <c r="K12" s="31">
        <f>IFERROR(K6/K8,"n/a")</f>
        <v/>
      </c>
      <c r="L12" s="31">
        <f>IFERROR(L6/L8,"n/a")</f>
        <v/>
      </c>
      <c r="M12" s="31">
        <f>IFERROR(M6/M8,"n/a")</f>
        <v/>
      </c>
    </row>
    <row r="13">
      <c r="A13" t="inlineStr">
        <is>
          <t xml:space="preserve">　Commercial Operating</t>
        </is>
      </c>
      <c r="C13" s="31">
        <f>IFERROR(C7/C8,"n/a")</f>
        <v/>
      </c>
      <c r="D13" s="31">
        <f>IFERROR(D7/D8,"n/a")</f>
        <v/>
      </c>
      <c r="E13" s="31">
        <f>IFERROR(E7/E8,"n/a")</f>
        <v/>
      </c>
      <c r="F13" s="31">
        <f>IFERROR(F7/F8,"n/a")</f>
        <v/>
      </c>
      <c r="G13" s="31">
        <f>IFERROR(G7/G8,"n/a")</f>
        <v/>
      </c>
      <c r="H13" s="31">
        <f>IFERROR(H7/H8,"n/a")</f>
        <v/>
      </c>
      <c r="I13" s="31">
        <f>IFERROR(I7/I8,"n/a")</f>
        <v/>
      </c>
      <c r="J13" s="31">
        <f>IFERROR(J7/J8,"n/a")</f>
        <v/>
      </c>
      <c r="K13" s="31">
        <f>IFERROR(K7/K8,"n/a")</f>
        <v/>
      </c>
      <c r="L13" s="31">
        <f>IFERROR(L7/L8,"n/a")</f>
        <v/>
      </c>
      <c r="M13" s="31">
        <f>IFERROR(M7/M8,"n/a")</f>
        <v/>
      </c>
    </row>
    <row r="16">
      <c r="A16" s="60" t="inlineStr">
        <is>
          <t>地區</t>
        </is>
      </c>
      <c r="B16" s="61" t="inlineStr">
        <is>
          <t>Geography</t>
        </is>
      </c>
      <c r="C16" s="62" t="n"/>
      <c r="D16" s="62" t="n"/>
      <c r="E16" s="62" t="n"/>
      <c r="F16" s="62" t="n"/>
      <c r="G16" s="62" t="n"/>
      <c r="H16" s="62" t="n"/>
      <c r="I16" s="62" t="n"/>
      <c r="J16" s="62" t="n"/>
      <c r="K16" s="62" t="n"/>
      <c r="L16" s="62" t="n"/>
      <c r="M16" s="62" t="n"/>
    </row>
    <row r="18">
      <c r="A18" s="63" t="inlineStr">
        <is>
          <t>營業收入</t>
        </is>
      </c>
      <c r="B18" s="64" t="inlineStr">
        <is>
          <t>Revenue</t>
        </is>
      </c>
    </row>
    <row r="19">
      <c r="A19" t="inlineStr">
        <is>
          <t xml:space="preserve">　美國</t>
        </is>
      </c>
      <c r="B19" s="3" t="inlineStr">
        <is>
          <t>US</t>
        </is>
      </c>
      <c r="C19" s="65" t="n">
        <v>1161416000</v>
      </c>
      <c r="D19" s="65" t="n">
        <v>1378247000</v>
      </c>
      <c r="E19" s="65" t="n">
        <v>1900247000</v>
      </c>
      <c r="F19" s="65" t="n">
        <v>3320043000</v>
      </c>
      <c r="G19" s="65" t="n">
        <v>437189000</v>
      </c>
      <c r="H19" s="65" t="n">
        <v>498986000</v>
      </c>
      <c r="I19" s="65" t="n">
        <v>628494000</v>
      </c>
      <c r="J19" s="65" t="n">
        <v>732592000</v>
      </c>
      <c r="K19" s="65" t="n">
        <v>882571000</v>
      </c>
      <c r="L19" s="65" t="n">
        <v>1282066000</v>
      </c>
      <c r="M19" s="65" t="n">
        <v>1573047000</v>
      </c>
    </row>
    <row r="20">
      <c r="A20" t="inlineStr">
        <is>
          <t xml:space="preserve">　英國</t>
        </is>
      </c>
      <c r="B20" s="3" t="inlineStr">
        <is>
          <t>GB</t>
        </is>
      </c>
      <c r="C20" s="65" t="n">
        <v>220942000</v>
      </c>
      <c r="D20" s="65" t="n">
        <v>235257000</v>
      </c>
      <c r="E20" s="65" t="n">
        <v>304575000</v>
      </c>
      <c r="F20" s="65" t="n">
        <v>427398000</v>
      </c>
      <c r="G20" s="65" t="n">
        <v>76991000</v>
      </c>
      <c r="H20" s="65" t="n">
        <v>69496000</v>
      </c>
      <c r="I20" s="65" t="n">
        <v>89654000</v>
      </c>
      <c r="J20" s="65" t="inlineStr">
        <is>
          <t>n/a</t>
        </is>
      </c>
      <c r="K20" s="65" t="n">
        <v>114713000</v>
      </c>
      <c r="L20" s="65" t="n">
        <v>130091000</v>
      </c>
      <c r="M20" s="65" t="inlineStr">
        <is>
          <t>n/a</t>
        </is>
      </c>
    </row>
    <row r="21">
      <c r="A21" t="inlineStr">
        <is>
          <t xml:space="preserve">　其他地區</t>
        </is>
      </c>
      <c r="B21" s="3" t="inlineStr">
        <is>
          <t>Rest Of World</t>
        </is>
      </c>
      <c r="C21" s="65" t="n">
        <v>523513000</v>
      </c>
      <c r="D21" s="65" t="n">
        <v>611508000</v>
      </c>
      <c r="E21" s="65" t="n">
        <v>660685000</v>
      </c>
      <c r="F21" s="65" t="n">
        <v>728005000</v>
      </c>
      <c r="G21" s="65" t="n">
        <v>163954000</v>
      </c>
      <c r="H21" s="65" t="n">
        <v>157034000</v>
      </c>
      <c r="I21" s="65" t="n">
        <v>165707000</v>
      </c>
      <c r="J21" s="65" t="inlineStr">
        <is>
          <t>n/a</t>
        </is>
      </c>
      <c r="K21" s="65" t="n">
        <v>183808000</v>
      </c>
      <c r="L21" s="65" t="n">
        <v>220426000</v>
      </c>
      <c r="M21" s="65" t="inlineStr">
        <is>
          <t>n/a</t>
        </is>
      </c>
    </row>
    <row r="22">
      <c r="A22" t="inlineStr">
        <is>
          <t xml:space="preserve">　國際</t>
        </is>
      </c>
      <c r="B22" s="3" t="inlineStr">
        <is>
          <t>Non Us</t>
        </is>
      </c>
      <c r="C22" s="65" t="inlineStr">
        <is>
          <t>n/a</t>
        </is>
      </c>
      <c r="D22" s="65" t="inlineStr">
        <is>
          <t>n/a</t>
        </is>
      </c>
      <c r="E22" s="65" t="inlineStr">
        <is>
          <t>n/a</t>
        </is>
      </c>
      <c r="F22" s="65" t="inlineStr">
        <is>
          <t>n/a</t>
        </is>
      </c>
      <c r="G22" s="65" t="inlineStr">
        <is>
          <t>n/a</t>
        </is>
      </c>
      <c r="H22" s="65" t="inlineStr">
        <is>
          <t>n/a</t>
        </is>
      </c>
      <c r="I22" s="65" t="inlineStr">
        <is>
          <t>n/a</t>
        </is>
      </c>
      <c r="J22" s="65" t="n">
        <v>271105000</v>
      </c>
      <c r="K22" s="65" t="inlineStr">
        <is>
          <t>n/a</t>
        </is>
      </c>
      <c r="L22" s="65" t="inlineStr">
        <is>
          <t>n/a</t>
        </is>
      </c>
      <c r="M22" s="65" t="n">
        <v>362417000</v>
      </c>
    </row>
    <row r="23">
      <c r="A23" s="63" t="inlineStr">
        <is>
          <t xml:space="preserve">　合計</t>
        </is>
      </c>
      <c r="B23" s="3" t="inlineStr">
        <is>
          <t>Total</t>
        </is>
      </c>
      <c r="C23" s="66">
        <f>SUM(C19:C22)</f>
        <v/>
      </c>
      <c r="D23" s="66">
        <f>SUM(D19:D22)</f>
        <v/>
      </c>
      <c r="E23" s="66">
        <f>SUM(E19:E22)</f>
        <v/>
      </c>
      <c r="F23" s="66">
        <f>SUM(F19:F22)</f>
        <v/>
      </c>
      <c r="G23" s="66">
        <f>SUM(G19:G22)</f>
        <v/>
      </c>
      <c r="H23" s="66">
        <f>SUM(H19:H22)</f>
        <v/>
      </c>
      <c r="I23" s="66">
        <f>SUM(I19:I22)</f>
        <v/>
      </c>
      <c r="J23" s="66">
        <f>SUM(J19:J22)</f>
        <v/>
      </c>
      <c r="K23" s="66">
        <f>SUM(K19:K22)</f>
        <v/>
      </c>
      <c r="L23" s="66">
        <f>SUM(L19:L22)</f>
        <v/>
      </c>
      <c r="M23" s="66">
        <f>SUM(M19:M22)</f>
        <v/>
      </c>
    </row>
    <row r="25">
      <c r="A25" s="63" t="inlineStr">
        <is>
          <t>稅前淨利</t>
        </is>
      </c>
      <c r="B25" s="64" t="inlineStr">
        <is>
          <t>Pretax Income</t>
        </is>
      </c>
    </row>
    <row r="26">
      <c r="A26" t="inlineStr">
        <is>
          <t xml:space="preserve">　美國</t>
        </is>
      </c>
      <c r="B26" s="3" t="inlineStr">
        <is>
          <t>US</t>
        </is>
      </c>
      <c r="C26" s="65" t="n">
        <v>-402834000</v>
      </c>
      <c r="D26" s="67" t="n">
        <v>174637000</v>
      </c>
      <c r="E26" s="67" t="n">
        <v>426944000</v>
      </c>
      <c r="F26" s="65" t="inlineStr">
        <is>
          <t>n/a</t>
        </is>
      </c>
      <c r="G26" s="65" t="inlineStr">
        <is>
          <t>n/a</t>
        </is>
      </c>
      <c r="H26" s="65" t="inlineStr">
        <is>
          <t>n/a</t>
        </is>
      </c>
      <c r="I26" s="65" t="inlineStr">
        <is>
          <t>n/a</t>
        </is>
      </c>
      <c r="J26" s="65" t="inlineStr">
        <is>
          <t>n/a</t>
        </is>
      </c>
      <c r="K26" s="65" t="inlineStr">
        <is>
          <t>n/a</t>
        </is>
      </c>
      <c r="L26" s="65" t="inlineStr">
        <is>
          <t>n/a</t>
        </is>
      </c>
      <c r="M26" s="65" t="inlineStr">
        <is>
          <t>n/a</t>
        </is>
      </c>
    </row>
    <row r="27">
      <c r="A27" t="inlineStr">
        <is>
          <t xml:space="preserve">　Foreign</t>
        </is>
      </c>
      <c r="B27" s="3" t="inlineStr">
        <is>
          <t>Foreign</t>
        </is>
      </c>
      <c r="C27" s="65" t="n">
        <v>41807000</v>
      </c>
      <c r="D27" s="65" t="inlineStr">
        <is>
          <t>n/a</t>
        </is>
      </c>
      <c r="E27" s="65" t="inlineStr">
        <is>
          <t>n/a</t>
        </is>
      </c>
      <c r="F27" s="65" t="inlineStr">
        <is>
          <t>n/a</t>
        </is>
      </c>
      <c r="G27" s="65" t="inlineStr">
        <is>
          <t>n/a</t>
        </is>
      </c>
      <c r="H27" s="65" t="inlineStr">
        <is>
          <t>n/a</t>
        </is>
      </c>
      <c r="I27" s="65" t="inlineStr">
        <is>
          <t>n/a</t>
        </is>
      </c>
      <c r="J27" s="65" t="inlineStr">
        <is>
          <t>n/a</t>
        </is>
      </c>
      <c r="K27" s="65" t="inlineStr">
        <is>
          <t>n/a</t>
        </is>
      </c>
      <c r="L27" s="65" t="inlineStr">
        <is>
          <t>n/a</t>
        </is>
      </c>
      <c r="M27" s="65" t="inlineStr">
        <is>
          <t>n/a</t>
        </is>
      </c>
    </row>
    <row r="28">
      <c r="A28" s="63" t="inlineStr">
        <is>
          <t xml:space="preserve">　合計</t>
        </is>
      </c>
      <c r="B28" s="3" t="inlineStr">
        <is>
          <t>Total</t>
        </is>
      </c>
      <c r="C28" s="66">
        <f>SUM(C26:C27)</f>
        <v/>
      </c>
      <c r="D28" s="66">
        <f>SUM(D26:D27)</f>
        <v/>
      </c>
      <c r="E28" s="66">
        <f>SUM(E26:E27)</f>
        <v/>
      </c>
      <c r="F28" s="66">
        <f>SUM(F26:F27)</f>
        <v/>
      </c>
      <c r="G28" s="66">
        <f>SUM(G26:G27)</f>
        <v/>
      </c>
      <c r="H28" s="66">
        <f>SUM(H26:H27)</f>
        <v/>
      </c>
      <c r="I28" s="66">
        <f>SUM(I26:I27)</f>
        <v/>
      </c>
      <c r="J28" s="66">
        <f>SUM(J26:J27)</f>
        <v/>
      </c>
      <c r="K28" s="66">
        <f>SUM(K26:K27)</f>
        <v/>
      </c>
      <c r="L28" s="66">
        <f>SUM(L26:L27)</f>
        <v/>
      </c>
      <c r="M28" s="66">
        <f>SUM(M26:M27)</f>
        <v/>
      </c>
    </row>
    <row r="30">
      <c r="A30" s="63" t="inlineStr">
        <is>
          <t>營收佔比</t>
        </is>
      </c>
      <c r="B30" s="3" t="inlineStr">
        <is>
          <t>Revenue Share</t>
        </is>
      </c>
    </row>
    <row r="31">
      <c r="A31" t="inlineStr">
        <is>
          <t xml:space="preserve">　美國</t>
        </is>
      </c>
      <c r="C31" s="31">
        <f>IFERROR(C19/C23,"n/a")</f>
        <v/>
      </c>
      <c r="D31" s="31">
        <f>IFERROR(D19/D23,"n/a")</f>
        <v/>
      </c>
      <c r="E31" s="31">
        <f>IFERROR(E19/E23,"n/a")</f>
        <v/>
      </c>
      <c r="F31" s="31">
        <f>IFERROR(F19/F23,"n/a")</f>
        <v/>
      </c>
      <c r="G31" s="31">
        <f>IFERROR(G19/G23,"n/a")</f>
        <v/>
      </c>
      <c r="H31" s="31">
        <f>IFERROR(H19/H23,"n/a")</f>
        <v/>
      </c>
      <c r="I31" s="31">
        <f>IFERROR(I19/I23,"n/a")</f>
        <v/>
      </c>
      <c r="J31" s="31">
        <f>IFERROR(J19/J23,"n/a")</f>
        <v/>
      </c>
      <c r="K31" s="31">
        <f>IFERROR(K19/K23,"n/a")</f>
        <v/>
      </c>
      <c r="L31" s="31">
        <f>IFERROR(L19/L23,"n/a")</f>
        <v/>
      </c>
      <c r="M31" s="31">
        <f>IFERROR(M19/M23,"n/a")</f>
        <v/>
      </c>
    </row>
    <row r="32">
      <c r="A32" t="inlineStr">
        <is>
          <t xml:space="preserve">　英國</t>
        </is>
      </c>
      <c r="C32" s="31">
        <f>IFERROR(C20/C23,"n/a")</f>
        <v/>
      </c>
      <c r="D32" s="31">
        <f>IFERROR(D20/D23,"n/a")</f>
        <v/>
      </c>
      <c r="E32" s="31">
        <f>IFERROR(E20/E23,"n/a")</f>
        <v/>
      </c>
      <c r="F32" s="31">
        <f>IFERROR(F20/F23,"n/a")</f>
        <v/>
      </c>
      <c r="G32" s="31">
        <f>IFERROR(G20/G23,"n/a")</f>
        <v/>
      </c>
      <c r="H32" s="31">
        <f>IFERROR(H20/H23,"n/a")</f>
        <v/>
      </c>
      <c r="I32" s="31">
        <f>IFERROR(I20/I23,"n/a")</f>
        <v/>
      </c>
      <c r="J32" s="31">
        <f>IFERROR(J20/J23,"n/a")</f>
        <v/>
      </c>
      <c r="K32" s="31">
        <f>IFERROR(K20/K23,"n/a")</f>
        <v/>
      </c>
      <c r="L32" s="31">
        <f>IFERROR(L20/L23,"n/a")</f>
        <v/>
      </c>
      <c r="M32" s="31">
        <f>IFERROR(M20/M23,"n/a")</f>
        <v/>
      </c>
    </row>
    <row r="33">
      <c r="A33" t="inlineStr">
        <is>
          <t xml:space="preserve">　其他地區</t>
        </is>
      </c>
      <c r="C33" s="31">
        <f>IFERROR(C21/C23,"n/a")</f>
        <v/>
      </c>
      <c r="D33" s="31">
        <f>IFERROR(D21/D23,"n/a")</f>
        <v/>
      </c>
      <c r="E33" s="31">
        <f>IFERROR(E21/E23,"n/a")</f>
        <v/>
      </c>
      <c r="F33" s="31">
        <f>IFERROR(F21/F23,"n/a")</f>
        <v/>
      </c>
      <c r="G33" s="31">
        <f>IFERROR(G21/G23,"n/a")</f>
        <v/>
      </c>
      <c r="H33" s="31">
        <f>IFERROR(H21/H23,"n/a")</f>
        <v/>
      </c>
      <c r="I33" s="31">
        <f>IFERROR(I21/I23,"n/a")</f>
        <v/>
      </c>
      <c r="J33" s="31">
        <f>IFERROR(J21/J23,"n/a")</f>
        <v/>
      </c>
      <c r="K33" s="31">
        <f>IFERROR(K21/K23,"n/a")</f>
        <v/>
      </c>
      <c r="L33" s="31">
        <f>IFERROR(L21/L23,"n/a")</f>
        <v/>
      </c>
      <c r="M33" s="31">
        <f>IFERROR(M21/M23,"n/a")</f>
        <v/>
      </c>
    </row>
    <row r="34">
      <c r="A34" t="inlineStr">
        <is>
          <t xml:space="preserve">　國際</t>
        </is>
      </c>
      <c r="C34" s="31">
        <f>IFERROR(C22/C23,"n/a")</f>
        <v/>
      </c>
      <c r="D34" s="31">
        <f>IFERROR(D22/D23,"n/a")</f>
        <v/>
      </c>
      <c r="E34" s="31">
        <f>IFERROR(E22/E23,"n/a")</f>
        <v/>
      </c>
      <c r="F34" s="31">
        <f>IFERROR(F22/F23,"n/a")</f>
        <v/>
      </c>
      <c r="G34" s="31">
        <f>IFERROR(G22/G23,"n/a")</f>
        <v/>
      </c>
      <c r="H34" s="31">
        <f>IFERROR(H22/H23,"n/a")</f>
        <v/>
      </c>
      <c r="I34" s="31">
        <f>IFERROR(I22/I23,"n/a")</f>
        <v/>
      </c>
      <c r="J34" s="31">
        <f>IFERROR(J22/J23,"n/a")</f>
        <v/>
      </c>
      <c r="K34" s="31">
        <f>IFERROR(K22/K23,"n/a")</f>
        <v/>
      </c>
      <c r="L34" s="31">
        <f>IFERROR(L22/L23,"n/a")</f>
        <v/>
      </c>
      <c r="M34" s="31">
        <f>IFERROR(M22/M23,"n/a")</f>
        <v/>
      </c>
    </row>
    <row r="36">
      <c r="A36" s="35" t="inlineStr">
        <is>
          <t>橘底：該期分部加總與合併總額對不上，數字照實呈現、不調整。（分部利潤／費用若各期都對不上，那是 ASC 280 允許公司自訂分部利潤定義、或只揭露部分分部的費用所致，屬無法校驗，不標色。）</t>
        </is>
      </c>
    </row>
    <row r="39">
      <c r="A39" s="35" t="inlineStr">
        <is>
          <t>分部數據來自 SEC 申報的 XBRL instance 檔（companyfacts API 不含維度資料）。各公司揭露的分部科目依 ASC 280 由該公司主要營運決策者所檢視的內容決定，因此列數各家不同。</t>
        </is>
      </c>
    </row>
    <row r="41">
      <c r="A41" s="35" t="inlineStr">
        <is>
          <t>以下圖表優先畫季資料；只有年度揭露的軸（多半是地區）改畫年度，粒度標在各圖標題。堆疊圖不含上層匯總成員，否則總高度會重複計算。</t>
        </is>
      </c>
    </row>
  </sheetData>
  <pageMargins left="0.75" right="0.75" top="1" bottom="1" header="0.5" footer="0.5"/>
  <drawing xmlns:r="http://schemas.openxmlformats.org/officeDocument/2006/relationships" r:id="rId1"/>
  <legacyDrawing xmlns:r="http://schemas.openxmlformats.org/officeDocument/2006/relationships" r:id="anysvml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K11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8" customWidth="1" min="2" max="2"/>
    <col width="12" customWidth="1" min="3" max="3"/>
    <col width="16" customWidth="1" min="4" max="4"/>
    <col width="44" customWidth="1" min="5" max="5"/>
    <col width="10" customWidth="1" min="6" max="6"/>
    <col width="12" customWidth="1" min="7" max="7"/>
    <col width="14" customWidth="1" min="8" max="8"/>
    <col width="12" customWidth="1" min="9" max="9"/>
    <col width="10" customWidth="1" min="10" max="10"/>
    <col width="8" customWidth="1" min="11" max="11"/>
  </cols>
  <sheetData>
    <row r="1">
      <c r="A1" s="8" t="inlineStr">
        <is>
          <t>科目</t>
        </is>
      </c>
      <c r="B1" s="8" t="inlineStr">
        <is>
          <t>Line Item</t>
        </is>
      </c>
      <c r="C1" s="8" t="inlineStr">
        <is>
          <t>季別</t>
        </is>
      </c>
      <c r="D1" s="8" t="inlineStr">
        <is>
          <t>數值</t>
        </is>
      </c>
      <c r="E1" s="8" t="inlineStr">
        <is>
          <t>XBRL 標籤</t>
        </is>
      </c>
      <c r="F1" s="8" t="inlineStr">
        <is>
          <t>表單</t>
        </is>
      </c>
      <c r="G1" s="8" t="inlineStr">
        <is>
          <t>原始申報日</t>
        </is>
      </c>
      <c r="H1" s="8" t="inlineStr">
        <is>
          <t>取值來源申報日</t>
        </is>
      </c>
      <c r="I1" s="8" t="inlineStr">
        <is>
          <t>期末日</t>
        </is>
      </c>
      <c r="J1" s="8" t="inlineStr">
        <is>
          <t>單位</t>
        </is>
      </c>
      <c r="K1" s="8" t="inlineStr">
        <is>
          <t>備註</t>
        </is>
      </c>
    </row>
    <row r="2">
      <c r="A2" t="inlineStr">
        <is>
          <t>營業收入</t>
        </is>
      </c>
      <c r="B2" t="inlineStr">
        <is>
          <t>Revenue</t>
        </is>
      </c>
      <c r="C2" t="inlineStr">
        <is>
          <t>FY2021 Q1</t>
        </is>
      </c>
      <c r="D2" t="n">
        <v>341234000</v>
      </c>
      <c r="E2" t="inlineStr">
        <is>
          <t>RevenueFromContractWithCustomerExcludingAssessedTax</t>
        </is>
      </c>
      <c r="F2" t="inlineStr">
        <is>
          <t>10-Q</t>
        </is>
      </c>
      <c r="H2" t="inlineStr">
        <is>
          <t>2022-05-09</t>
        </is>
      </c>
      <c r="I2" t="inlineStr">
        <is>
          <t>2021-03-31</t>
        </is>
      </c>
      <c r="J2" t="inlineStr">
        <is>
          <t>USD</t>
        </is>
      </c>
      <c r="K2" t="inlineStr">
        <is>
          <t>財報直接申報值</t>
        </is>
      </c>
    </row>
    <row r="3">
      <c r="A3" t="inlineStr">
        <is>
          <t>營業收入</t>
        </is>
      </c>
      <c r="B3" t="inlineStr">
        <is>
          <t>Revenue</t>
        </is>
      </c>
      <c r="C3" t="inlineStr">
        <is>
          <t>FY2021 Q2</t>
        </is>
      </c>
      <c r="D3" t="n">
        <v>375642000</v>
      </c>
      <c r="E3" t="inlineStr">
        <is>
          <t>RevenueFromContractWithCustomerExcludingAssessedTax</t>
        </is>
      </c>
      <c r="F3" t="inlineStr">
        <is>
          <t>10-Q</t>
        </is>
      </c>
      <c r="H3" t="inlineStr">
        <is>
          <t>2022-08-08</t>
        </is>
      </c>
      <c r="I3" t="inlineStr">
        <is>
          <t>2021-06-30</t>
        </is>
      </c>
      <c r="J3" t="inlineStr">
        <is>
          <t>USD</t>
        </is>
      </c>
      <c r="K3" t="inlineStr">
        <is>
          <t>財報直接申報值</t>
        </is>
      </c>
    </row>
    <row r="4">
      <c r="A4" t="inlineStr">
        <is>
          <t>營業收入</t>
        </is>
      </c>
      <c r="B4" t="inlineStr">
        <is>
          <t>Revenue</t>
        </is>
      </c>
      <c r="C4" t="inlineStr">
        <is>
          <t>FY2021 Q3</t>
        </is>
      </c>
      <c r="D4" t="n">
        <v>392146000</v>
      </c>
      <c r="E4" t="inlineStr">
        <is>
          <t>RevenueFromContractWithCustomerExcludingAssessedTax</t>
        </is>
      </c>
      <c r="F4" t="inlineStr">
        <is>
          <t>10-Q</t>
        </is>
      </c>
      <c r="H4" t="inlineStr">
        <is>
          <t>2022-11-07</t>
        </is>
      </c>
      <c r="I4" t="inlineStr">
        <is>
          <t>2021-09-30</t>
        </is>
      </c>
      <c r="J4" t="inlineStr">
        <is>
          <t>USD</t>
        </is>
      </c>
      <c r="K4" t="inlineStr">
        <is>
          <t>財報直接申報值</t>
        </is>
      </c>
    </row>
    <row r="5">
      <c r="A5" t="inlineStr">
        <is>
          <t>營業收入</t>
        </is>
      </c>
      <c r="B5" t="inlineStr">
        <is>
          <t>Revenue</t>
        </is>
      </c>
      <c r="C5" t="inlineStr">
        <is>
          <t>FY2021 Q4</t>
        </is>
      </c>
      <c r="D5" t="n">
        <v>432867000</v>
      </c>
      <c r="E5" t="inlineStr">
        <is>
          <t>RevenueFromContractWithCustomerExcludingAssessedTax</t>
        </is>
      </c>
      <c r="F5" t="inlineStr">
        <is>
          <t>10-K</t>
        </is>
      </c>
      <c r="H5" t="inlineStr">
        <is>
          <t>2024-02-20</t>
        </is>
      </c>
      <c r="I5" t="inlineStr">
        <is>
          <t>2021-12-31</t>
        </is>
      </c>
      <c r="J5" t="inlineStr">
        <is>
          <t>USD</t>
        </is>
      </c>
      <c r="K5" t="inlineStr">
        <is>
          <t>Q4推算＝全年−前三季（或由累計值差分還原）</t>
        </is>
      </c>
    </row>
    <row r="6">
      <c r="A6" t="inlineStr">
        <is>
          <t>營業收入</t>
        </is>
      </c>
      <c r="B6" t="inlineStr">
        <is>
          <t>Revenue</t>
        </is>
      </c>
      <c r="C6" t="inlineStr">
        <is>
          <t>FY2022 Q1</t>
        </is>
      </c>
      <c r="D6" t="n">
        <v>446357000</v>
      </c>
      <c r="E6" t="inlineStr">
        <is>
          <t>RevenueFromContractWithCustomerExcludingAssessedTax</t>
        </is>
      </c>
      <c r="F6" t="inlineStr">
        <is>
          <t>10-Q</t>
        </is>
      </c>
      <c r="H6" t="inlineStr">
        <is>
          <t>2023-05-09</t>
        </is>
      </c>
      <c r="I6" t="inlineStr">
        <is>
          <t>2022-03-31</t>
        </is>
      </c>
      <c r="J6" t="inlineStr">
        <is>
          <t>USD</t>
        </is>
      </c>
      <c r="K6" t="inlineStr">
        <is>
          <t>財報直接申報值</t>
        </is>
      </c>
    </row>
    <row r="7">
      <c r="A7" t="inlineStr">
        <is>
          <t>營業收入</t>
        </is>
      </c>
      <c r="B7" t="inlineStr">
        <is>
          <t>Revenue</t>
        </is>
      </c>
      <c r="C7" t="inlineStr">
        <is>
          <t>FY2022 Q2</t>
        </is>
      </c>
      <c r="D7" t="n">
        <v>473010000</v>
      </c>
      <c r="E7" t="inlineStr">
        <is>
          <t>RevenueFromContractWithCustomerExcludingAssessedTax</t>
        </is>
      </c>
      <c r="F7" t="inlineStr">
        <is>
          <t>10-Q</t>
        </is>
      </c>
      <c r="H7" t="inlineStr">
        <is>
          <t>2023-08-08</t>
        </is>
      </c>
      <c r="I7" t="inlineStr">
        <is>
          <t>2022-06-30</t>
        </is>
      </c>
      <c r="J7" t="inlineStr">
        <is>
          <t>USD</t>
        </is>
      </c>
      <c r="K7" t="inlineStr">
        <is>
          <t>財報直接申報值</t>
        </is>
      </c>
    </row>
    <row r="8">
      <c r="A8" t="inlineStr">
        <is>
          <t>營業收入</t>
        </is>
      </c>
      <c r="B8" t="inlineStr">
        <is>
          <t>Revenue</t>
        </is>
      </c>
      <c r="C8" t="inlineStr">
        <is>
          <t>FY2022 Q3</t>
        </is>
      </c>
      <c r="D8" t="n">
        <v>477880000</v>
      </c>
      <c r="E8" t="inlineStr">
        <is>
          <t>RevenueFromContractWithCustomerExcludingAssessedTax</t>
        </is>
      </c>
      <c r="F8" t="inlineStr">
        <is>
          <t>10-Q</t>
        </is>
      </c>
      <c r="H8" t="inlineStr">
        <is>
          <t>2023-11-03</t>
        </is>
      </c>
      <c r="I8" t="inlineStr">
        <is>
          <t>2022-09-30</t>
        </is>
      </c>
      <c r="J8" t="inlineStr">
        <is>
          <t>USD</t>
        </is>
      </c>
      <c r="K8" t="inlineStr">
        <is>
          <t>財報直接申報值</t>
        </is>
      </c>
    </row>
    <row r="9">
      <c r="A9" t="inlineStr">
        <is>
          <t>營業收入</t>
        </is>
      </c>
      <c r="B9" t="inlineStr">
        <is>
          <t>Revenue</t>
        </is>
      </c>
      <c r="C9" t="inlineStr">
        <is>
          <t>FY2022 Q4</t>
        </is>
      </c>
      <c r="D9" t="n">
        <v>508624000</v>
      </c>
      <c r="E9" t="inlineStr">
        <is>
          <t>RevenueFromContractWithCustomerExcludingAssessedTax</t>
        </is>
      </c>
      <c r="F9" t="inlineStr">
        <is>
          <t>10-K</t>
        </is>
      </c>
      <c r="H9" t="inlineStr">
        <is>
          <t>2025-02-18</t>
        </is>
      </c>
      <c r="I9" t="inlineStr">
        <is>
          <t>2022-12-31</t>
        </is>
      </c>
      <c r="J9" t="inlineStr">
        <is>
          <t>USD</t>
        </is>
      </c>
      <c r="K9" t="inlineStr">
        <is>
          <t>Q4推算＝全年−前三季（或由累計值差分還原）</t>
        </is>
      </c>
    </row>
    <row r="10">
      <c r="A10" t="inlineStr">
        <is>
          <t>營業收入</t>
        </is>
      </c>
      <c r="B10" t="inlineStr">
        <is>
          <t>Revenue</t>
        </is>
      </c>
      <c r="C10" t="inlineStr">
        <is>
          <t>FY2023 Q1</t>
        </is>
      </c>
      <c r="D10" t="n">
        <v>525186000</v>
      </c>
      <c r="E10" t="inlineStr">
        <is>
          <t>RevenueFromContractWithCustomerExcludingAssessedTax</t>
        </is>
      </c>
      <c r="F10" t="inlineStr">
        <is>
          <t>10-Q</t>
        </is>
      </c>
      <c r="H10" t="inlineStr">
        <is>
          <t>2024-05-07</t>
        </is>
      </c>
      <c r="I10" t="inlineStr">
        <is>
          <t>2023-03-31</t>
        </is>
      </c>
      <c r="J10" t="inlineStr">
        <is>
          <t>USD</t>
        </is>
      </c>
      <c r="K10" t="inlineStr">
        <is>
          <t>財報直接申報值</t>
        </is>
      </c>
    </row>
    <row r="11">
      <c r="A11" t="inlineStr">
        <is>
          <t>營業收入</t>
        </is>
      </c>
      <c r="B11" t="inlineStr">
        <is>
          <t>Revenue</t>
        </is>
      </c>
      <c r="C11" t="inlineStr">
        <is>
          <t>FY2023 Q2</t>
        </is>
      </c>
      <c r="D11" t="n">
        <v>533317000</v>
      </c>
      <c r="E11" t="inlineStr">
        <is>
          <t>RevenueFromContractWithCustomerExcludingAssessedTax</t>
        </is>
      </c>
      <c r="F11" t="inlineStr">
        <is>
          <t>10-Q</t>
        </is>
      </c>
      <c r="H11" t="inlineStr">
        <is>
          <t>2024-08-06</t>
        </is>
      </c>
      <c r="I11" t="inlineStr">
        <is>
          <t>2023-06-30</t>
        </is>
      </c>
      <c r="J11" t="inlineStr">
        <is>
          <t>USD</t>
        </is>
      </c>
      <c r="K11" t="inlineStr">
        <is>
          <t>財報直接申報值</t>
        </is>
      </c>
    </row>
    <row r="12">
      <c r="A12" t="inlineStr">
        <is>
          <t>營業收入</t>
        </is>
      </c>
      <c r="B12" t="inlineStr">
        <is>
          <t>Revenue</t>
        </is>
      </c>
      <c r="C12" t="inlineStr">
        <is>
          <t>FY2023 Q3</t>
        </is>
      </c>
      <c r="D12" t="n">
        <v>558159000</v>
      </c>
      <c r="E12" t="inlineStr">
        <is>
          <t>RevenueFromContractWithCustomerExcludingAssessedTax</t>
        </is>
      </c>
      <c r="F12" t="inlineStr">
        <is>
          <t>10-Q</t>
        </is>
      </c>
      <c r="H12" t="inlineStr">
        <is>
          <t>2024-11-05</t>
        </is>
      </c>
      <c r="I12" t="inlineStr">
        <is>
          <t>2023-09-30</t>
        </is>
      </c>
      <c r="J12" t="inlineStr">
        <is>
          <t>USD</t>
        </is>
      </c>
      <c r="K12" t="inlineStr">
        <is>
          <t>財報直接申報值</t>
        </is>
      </c>
    </row>
    <row r="13">
      <c r="A13" t="inlineStr">
        <is>
          <t>營業收入</t>
        </is>
      </c>
      <c r="B13" t="inlineStr">
        <is>
          <t>Revenue</t>
        </is>
      </c>
      <c r="C13" t="inlineStr">
        <is>
          <t>FY2023 Q4</t>
        </is>
      </c>
      <c r="D13" t="n">
        <v>608350000</v>
      </c>
      <c r="E13" t="inlineStr">
        <is>
          <t>RevenueFromContractWithCustomerExcludingAssessedTax</t>
        </is>
      </c>
      <c r="F13" t="inlineStr">
        <is>
          <t>10-K</t>
        </is>
      </c>
      <c r="H13" t="inlineStr">
        <is>
          <t>2026-02-17</t>
        </is>
      </c>
      <c r="I13" t="inlineStr">
        <is>
          <t>2023-12-31</t>
        </is>
      </c>
      <c r="J13" t="inlineStr">
        <is>
          <t>USD</t>
        </is>
      </c>
      <c r="K13" t="inlineStr">
        <is>
          <t>Q4推算＝全年−前三季（或由累計值差分還原）</t>
        </is>
      </c>
    </row>
    <row r="14">
      <c r="A14" t="inlineStr">
        <is>
          <t>營業收入</t>
        </is>
      </c>
      <c r="B14" t="inlineStr">
        <is>
          <t>Revenue</t>
        </is>
      </c>
      <c r="C14" t="inlineStr">
        <is>
          <t>FY2024 Q1</t>
        </is>
      </c>
      <c r="D14" t="n">
        <v>634338000</v>
      </c>
      <c r="E14" t="inlineStr">
        <is>
          <t>RevenueFromContractWithCustomerExcludingAssessedTax</t>
        </is>
      </c>
      <c r="F14" t="inlineStr">
        <is>
          <t>10-Q</t>
        </is>
      </c>
      <c r="H14" t="inlineStr">
        <is>
          <t>2025-05-06</t>
        </is>
      </c>
      <c r="I14" t="inlineStr">
        <is>
          <t>2024-03-31</t>
        </is>
      </c>
      <c r="J14" t="inlineStr">
        <is>
          <t>USD</t>
        </is>
      </c>
      <c r="K14" t="inlineStr">
        <is>
          <t>財報直接申報值</t>
        </is>
      </c>
    </row>
    <row r="15">
      <c r="A15" t="inlineStr">
        <is>
          <t>營業收入</t>
        </is>
      </c>
      <c r="B15" t="inlineStr">
        <is>
          <t>Revenue</t>
        </is>
      </c>
      <c r="C15" t="inlineStr">
        <is>
          <t>FY2024 Q2</t>
        </is>
      </c>
      <c r="D15" t="n">
        <v>678134000</v>
      </c>
      <c r="E15" t="inlineStr">
        <is>
          <t>RevenueFromContractWithCustomerExcludingAssessedTax</t>
        </is>
      </c>
      <c r="F15" t="inlineStr">
        <is>
          <t>10-Q</t>
        </is>
      </c>
      <c r="H15" t="inlineStr">
        <is>
          <t>2025-08-05</t>
        </is>
      </c>
      <c r="I15" t="inlineStr">
        <is>
          <t>2024-06-30</t>
        </is>
      </c>
      <c r="J15" t="inlineStr">
        <is>
          <t>USD</t>
        </is>
      </c>
      <c r="K15" t="inlineStr">
        <is>
          <t>財報直接申報值</t>
        </is>
      </c>
    </row>
    <row r="16">
      <c r="A16" t="inlineStr">
        <is>
          <t>營業收入</t>
        </is>
      </c>
      <c r="B16" t="inlineStr">
        <is>
          <t>Revenue</t>
        </is>
      </c>
      <c r="C16" t="inlineStr">
        <is>
          <t>FY2024 Q3</t>
        </is>
      </c>
      <c r="D16" t="n">
        <v>725516000</v>
      </c>
      <c r="E16" t="inlineStr">
        <is>
          <t>RevenueFromContractWithCustomerExcludingAssessedTax</t>
        </is>
      </c>
      <c r="F16" t="inlineStr">
        <is>
          <t>10-Q</t>
        </is>
      </c>
      <c r="H16" t="inlineStr">
        <is>
          <t>2025-11-04</t>
        </is>
      </c>
      <c r="I16" t="inlineStr">
        <is>
          <t>2024-09-30</t>
        </is>
      </c>
      <c r="J16" t="inlineStr">
        <is>
          <t>USD</t>
        </is>
      </c>
      <c r="K16" t="inlineStr">
        <is>
          <t>財報直接申報值</t>
        </is>
      </c>
    </row>
    <row r="17">
      <c r="A17" t="inlineStr">
        <is>
          <t>營業收入</t>
        </is>
      </c>
      <c r="B17" t="inlineStr">
        <is>
          <t>Revenue</t>
        </is>
      </c>
      <c r="C17" t="inlineStr">
        <is>
          <t>FY2024 Q4</t>
        </is>
      </c>
      <c r="D17" t="n">
        <v>827519000</v>
      </c>
      <c r="E17" t="inlineStr">
        <is>
          <t>RevenueFromContractWithCustomerExcludingAssessedTax</t>
        </is>
      </c>
      <c r="F17" t="inlineStr">
        <is>
          <t>10-K</t>
        </is>
      </c>
      <c r="H17" t="inlineStr">
        <is>
          <t>2026-02-17</t>
        </is>
      </c>
      <c r="I17" t="inlineStr">
        <is>
          <t>2024-12-31</t>
        </is>
      </c>
      <c r="J17" t="inlineStr">
        <is>
          <t>USD</t>
        </is>
      </c>
      <c r="K17" t="inlineStr">
        <is>
          <t>Q4推算＝全年−前三季（或由累計值差分還原）</t>
        </is>
      </c>
    </row>
    <row r="18">
      <c r="A18" t="inlineStr">
        <is>
          <t>營業收入</t>
        </is>
      </c>
      <c r="B18" t="inlineStr">
        <is>
          <t>Revenue</t>
        </is>
      </c>
      <c r="C18" t="inlineStr">
        <is>
          <t>FY2025 Q1</t>
        </is>
      </c>
      <c r="D18" t="n">
        <v>883855000</v>
      </c>
      <c r="E18" t="inlineStr">
        <is>
          <t>RevenueFromContractWithCustomerExcludingAssessedTax</t>
        </is>
      </c>
      <c r="F18" t="inlineStr">
        <is>
          <t>10-Q</t>
        </is>
      </c>
      <c r="H18" t="inlineStr">
        <is>
          <t>2026-05-05</t>
        </is>
      </c>
      <c r="I18" t="inlineStr">
        <is>
          <t>2025-03-31</t>
        </is>
      </c>
      <c r="J18" t="inlineStr">
        <is>
          <t>USD</t>
        </is>
      </c>
      <c r="K18" t="inlineStr">
        <is>
          <t>財報直接申報值</t>
        </is>
      </c>
    </row>
    <row r="19">
      <c r="A19" t="inlineStr">
        <is>
          <t>營業收入</t>
        </is>
      </c>
      <c r="B19" t="inlineStr">
        <is>
          <t>Revenue</t>
        </is>
      </c>
      <c r="C19" t="inlineStr">
        <is>
          <t>FY2025 Q2</t>
        </is>
      </c>
      <c r="D19" t="n">
        <v>1003697000</v>
      </c>
      <c r="E19" t="inlineStr">
        <is>
          <t>RevenueFromContractWithCustomerExcludingAssessedTax</t>
        </is>
      </c>
      <c r="F19" t="inlineStr">
        <is>
          <t>10-Q</t>
        </is>
      </c>
      <c r="H19" t="inlineStr">
        <is>
          <t>2026-08-04</t>
        </is>
      </c>
      <c r="I19" t="inlineStr">
        <is>
          <t>2025-06-30</t>
        </is>
      </c>
      <c r="J19" t="inlineStr">
        <is>
          <t>USD</t>
        </is>
      </c>
      <c r="K19" t="inlineStr">
        <is>
          <t>財報直接申報值</t>
        </is>
      </c>
    </row>
    <row r="20">
      <c r="A20" t="inlineStr">
        <is>
          <t>營業收入</t>
        </is>
      </c>
      <c r="B20" t="inlineStr">
        <is>
          <t>Revenue</t>
        </is>
      </c>
      <c r="C20" t="inlineStr">
        <is>
          <t>FY2025 Q3</t>
        </is>
      </c>
      <c r="D20" t="n">
        <v>1181092000</v>
      </c>
      <c r="E20" t="inlineStr">
        <is>
          <t>RevenueFromContractWithCustomerExcludingAssessedTax</t>
        </is>
      </c>
      <c r="F20" t="inlineStr">
        <is>
          <t>10-Q</t>
        </is>
      </c>
      <c r="H20" t="inlineStr">
        <is>
          <t>2025-11-04</t>
        </is>
      </c>
      <c r="I20" t="inlineStr">
        <is>
          <t>2025-09-30</t>
        </is>
      </c>
      <c r="J20" t="inlineStr">
        <is>
          <t>USD</t>
        </is>
      </c>
      <c r="K20" t="inlineStr">
        <is>
          <t>財報直接申報值</t>
        </is>
      </c>
    </row>
    <row r="21">
      <c r="A21" t="inlineStr">
        <is>
          <t>營業收入</t>
        </is>
      </c>
      <c r="B21" t="inlineStr">
        <is>
          <t>Revenue</t>
        </is>
      </c>
      <c r="C21" t="inlineStr">
        <is>
          <t>FY2025 Q4</t>
        </is>
      </c>
      <c r="D21" t="n">
        <v>1406802000</v>
      </c>
      <c r="E21" t="inlineStr">
        <is>
          <t>RevenueFromContractWithCustomerExcludingAssessedTax</t>
        </is>
      </c>
      <c r="F21" t="inlineStr">
        <is>
          <t>10-K</t>
        </is>
      </c>
      <c r="H21" t="inlineStr">
        <is>
          <t>2026-02-17</t>
        </is>
      </c>
      <c r="I21" t="inlineStr">
        <is>
          <t>2025-12-31</t>
        </is>
      </c>
      <c r="J21" t="inlineStr">
        <is>
          <t>USD</t>
        </is>
      </c>
      <c r="K21" t="inlineStr">
        <is>
          <t>Q4推算＝全年−前三季（或由累計值差分還原）</t>
        </is>
      </c>
    </row>
    <row r="22">
      <c r="A22" t="inlineStr">
        <is>
          <t>營業收入</t>
        </is>
      </c>
      <c r="B22" t="inlineStr">
        <is>
          <t>Revenue</t>
        </is>
      </c>
      <c r="C22" t="inlineStr">
        <is>
          <t>FY2026 Q1</t>
        </is>
      </c>
      <c r="D22" t="n">
        <v>1632583000</v>
      </c>
      <c r="E22" t="inlineStr">
        <is>
          <t>RevenueFromContractWithCustomerExcludingAssessedTax</t>
        </is>
      </c>
      <c r="F22" t="inlineStr">
        <is>
          <t>10-Q</t>
        </is>
      </c>
      <c r="H22" t="inlineStr">
        <is>
          <t>2026-05-05</t>
        </is>
      </c>
      <c r="I22" t="inlineStr">
        <is>
          <t>2026-03-31</t>
        </is>
      </c>
      <c r="J22" t="inlineStr">
        <is>
          <t>USD</t>
        </is>
      </c>
      <c r="K22" t="inlineStr">
        <is>
          <t>財報直接申報值</t>
        </is>
      </c>
    </row>
    <row r="23">
      <c r="A23" t="inlineStr">
        <is>
          <t>營業收入</t>
        </is>
      </c>
      <c r="B23" t="inlineStr">
        <is>
          <t>Revenue</t>
        </is>
      </c>
      <c r="C23" t="inlineStr">
        <is>
          <t>FY2026 Q2</t>
        </is>
      </c>
      <c r="D23" t="n">
        <v>1935464000</v>
      </c>
      <c r="E23" t="inlineStr">
        <is>
          <t>RevenueFromContractWithCustomerExcludingAssessedTax</t>
        </is>
      </c>
      <c r="F23" t="inlineStr">
        <is>
          <t>10-Q</t>
        </is>
      </c>
      <c r="H23" t="inlineStr">
        <is>
          <t>2026-08-04</t>
        </is>
      </c>
      <c r="I23" t="inlineStr">
        <is>
          <t>2026-06-30</t>
        </is>
      </c>
      <c r="J23" t="inlineStr">
        <is>
          <t>USD</t>
        </is>
      </c>
      <c r="K23" t="inlineStr">
        <is>
          <t>財報直接申報值</t>
        </is>
      </c>
    </row>
    <row r="24">
      <c r="A24" t="inlineStr">
        <is>
          <t>營業成本</t>
        </is>
      </c>
      <c r="B24" t="inlineStr">
        <is>
          <t>Cost of Revenue</t>
        </is>
      </c>
      <c r="C24" t="inlineStr">
        <is>
          <t>FY2021 Q1</t>
        </is>
      </c>
      <c r="D24" t="n">
        <v>74111000</v>
      </c>
      <c r="E24" t="inlineStr">
        <is>
          <t>CostOfRevenue</t>
        </is>
      </c>
      <c r="F24" t="inlineStr">
        <is>
          <t>10-Q</t>
        </is>
      </c>
      <c r="H24" t="inlineStr">
        <is>
          <t>2022-05-09</t>
        </is>
      </c>
      <c r="I24" t="inlineStr">
        <is>
          <t>2021-03-31</t>
        </is>
      </c>
      <c r="J24" t="inlineStr">
        <is>
          <t>USD</t>
        </is>
      </c>
      <c r="K24" t="inlineStr">
        <is>
          <t>財報直接申報值</t>
        </is>
      </c>
    </row>
    <row r="25">
      <c r="A25" t="inlineStr">
        <is>
          <t>營業成本</t>
        </is>
      </c>
      <c r="B25" t="inlineStr">
        <is>
          <t>Cost of Revenue</t>
        </is>
      </c>
      <c r="C25" t="inlineStr">
        <is>
          <t>FY2021 Q2</t>
        </is>
      </c>
      <c r="D25" t="n">
        <v>90926000</v>
      </c>
      <c r="E25" t="inlineStr">
        <is>
          <t>CostOfRevenue</t>
        </is>
      </c>
      <c r="F25" t="inlineStr">
        <is>
          <t>10-Q</t>
        </is>
      </c>
      <c r="H25" t="inlineStr">
        <is>
          <t>2022-08-08</t>
        </is>
      </c>
      <c r="I25" t="inlineStr">
        <is>
          <t>2021-06-30</t>
        </is>
      </c>
      <c r="J25" t="inlineStr">
        <is>
          <t>USD</t>
        </is>
      </c>
      <c r="K25" t="inlineStr">
        <is>
          <t>財報直接申報值</t>
        </is>
      </c>
    </row>
    <row r="26">
      <c r="A26" t="inlineStr">
        <is>
          <t>營業成本</t>
        </is>
      </c>
      <c r="B26" t="inlineStr">
        <is>
          <t>Cost of Revenue</t>
        </is>
      </c>
      <c r="C26" t="inlineStr">
        <is>
          <t>FY2021 Q3</t>
        </is>
      </c>
      <c r="D26" t="n">
        <v>86804000</v>
      </c>
      <c r="E26" t="inlineStr">
        <is>
          <t>CostOfRevenue</t>
        </is>
      </c>
      <c r="F26" t="inlineStr">
        <is>
          <t>10-Q</t>
        </is>
      </c>
      <c r="H26" t="inlineStr">
        <is>
          <t>2022-11-07</t>
        </is>
      </c>
      <c r="I26" t="inlineStr">
        <is>
          <t>2021-09-30</t>
        </is>
      </c>
      <c r="J26" t="inlineStr">
        <is>
          <t>USD</t>
        </is>
      </c>
      <c r="K26" t="inlineStr">
        <is>
          <t>財報直接申報值</t>
        </is>
      </c>
    </row>
    <row r="27">
      <c r="A27" t="inlineStr">
        <is>
          <t>營業成本</t>
        </is>
      </c>
      <c r="B27" t="inlineStr">
        <is>
          <t>Cost of Revenue</t>
        </is>
      </c>
      <c r="C27" t="inlineStr">
        <is>
          <t>FY2021 Q4</t>
        </is>
      </c>
      <c r="D27" t="n">
        <v>87563000</v>
      </c>
      <c r="E27" t="inlineStr">
        <is>
          <t>CostOfRevenue</t>
        </is>
      </c>
      <c r="F27" t="inlineStr">
        <is>
          <t>10-K</t>
        </is>
      </c>
      <c r="H27" t="inlineStr">
        <is>
          <t>2024-02-20</t>
        </is>
      </c>
      <c r="I27" t="inlineStr">
        <is>
          <t>2021-12-31</t>
        </is>
      </c>
      <c r="J27" t="inlineStr">
        <is>
          <t>USD</t>
        </is>
      </c>
      <c r="K27" t="inlineStr">
        <is>
          <t>Q4推算＝全年−前三季（或由累計值差分還原）</t>
        </is>
      </c>
    </row>
    <row r="28">
      <c r="A28" t="inlineStr">
        <is>
          <t>營業成本</t>
        </is>
      </c>
      <c r="B28" t="inlineStr">
        <is>
          <t>Cost of Revenue</t>
        </is>
      </c>
      <c r="C28" t="inlineStr">
        <is>
          <t>FY2022 Q1</t>
        </is>
      </c>
      <c r="D28" t="n">
        <v>94403000</v>
      </c>
      <c r="E28" t="inlineStr">
        <is>
          <t>CostOfRevenue</t>
        </is>
      </c>
      <c r="F28" t="inlineStr">
        <is>
          <t>10-Q</t>
        </is>
      </c>
      <c r="H28" t="inlineStr">
        <is>
          <t>2023-05-09</t>
        </is>
      </c>
      <c r="I28" t="inlineStr">
        <is>
          <t>2022-03-31</t>
        </is>
      </c>
      <c r="J28" t="inlineStr">
        <is>
          <t>USD</t>
        </is>
      </c>
      <c r="K28" t="inlineStr">
        <is>
          <t>財報直接申報值</t>
        </is>
      </c>
    </row>
    <row r="29">
      <c r="A29" t="inlineStr">
        <is>
          <t>營業成本</t>
        </is>
      </c>
      <c r="B29" t="inlineStr">
        <is>
          <t>Cost of Revenue</t>
        </is>
      </c>
      <c r="C29" t="inlineStr">
        <is>
          <t>FY2022 Q2</t>
        </is>
      </c>
      <c r="D29" t="n">
        <v>102224000</v>
      </c>
      <c r="E29" t="inlineStr">
        <is>
          <t>CostOfRevenue</t>
        </is>
      </c>
      <c r="F29" t="inlineStr">
        <is>
          <t>10-Q</t>
        </is>
      </c>
      <c r="H29" t="inlineStr">
        <is>
          <t>2023-08-08</t>
        </is>
      </c>
      <c r="I29" t="inlineStr">
        <is>
          <t>2022-06-30</t>
        </is>
      </c>
      <c r="J29" t="inlineStr">
        <is>
          <t>USD</t>
        </is>
      </c>
      <c r="K29" t="inlineStr">
        <is>
          <t>財報直接申報值</t>
        </is>
      </c>
    </row>
    <row r="30">
      <c r="A30" t="inlineStr">
        <is>
          <t>營業成本</t>
        </is>
      </c>
      <c r="B30" t="inlineStr">
        <is>
          <t>Cost of Revenue</t>
        </is>
      </c>
      <c r="C30" t="inlineStr">
        <is>
          <t>FY2022 Q3</t>
        </is>
      </c>
      <c r="D30" t="n">
        <v>107611000</v>
      </c>
      <c r="E30" t="inlineStr">
        <is>
          <t>CostOfRevenue</t>
        </is>
      </c>
      <c r="F30" t="inlineStr">
        <is>
          <t>10-Q</t>
        </is>
      </c>
      <c r="H30" t="inlineStr">
        <is>
          <t>2023-11-03</t>
        </is>
      </c>
      <c r="I30" t="inlineStr">
        <is>
          <t>2022-09-30</t>
        </is>
      </c>
      <c r="J30" t="inlineStr">
        <is>
          <t>USD</t>
        </is>
      </c>
      <c r="K30" t="inlineStr">
        <is>
          <t>財報直接申報值</t>
        </is>
      </c>
    </row>
    <row r="31">
      <c r="A31" t="inlineStr">
        <is>
          <t>營業成本</t>
        </is>
      </c>
      <c r="B31" t="inlineStr">
        <is>
          <t>Cost of Revenue</t>
        </is>
      </c>
      <c r="C31" t="inlineStr">
        <is>
          <t>FY2022 Q4</t>
        </is>
      </c>
      <c r="D31" t="n">
        <v>104311000</v>
      </c>
      <c r="E31" t="inlineStr">
        <is>
          <t>CostOfRevenue</t>
        </is>
      </c>
      <c r="F31" t="inlineStr">
        <is>
          <t>10-K</t>
        </is>
      </c>
      <c r="H31" t="inlineStr">
        <is>
          <t>2025-02-18</t>
        </is>
      </c>
      <c r="I31" t="inlineStr">
        <is>
          <t>2022-12-31</t>
        </is>
      </c>
      <c r="J31" t="inlineStr">
        <is>
          <t>USD</t>
        </is>
      </c>
      <c r="K31" t="inlineStr">
        <is>
          <t>Q4推算＝全年−前三季（或由累計值差分還原）</t>
        </is>
      </c>
    </row>
    <row r="32">
      <c r="A32" t="inlineStr">
        <is>
          <t>營業成本</t>
        </is>
      </c>
      <c r="B32" t="inlineStr">
        <is>
          <t>Cost of Revenue</t>
        </is>
      </c>
      <c r="C32" t="inlineStr">
        <is>
          <t>FY2023 Q1</t>
        </is>
      </c>
      <c r="D32" t="n">
        <v>107645000</v>
      </c>
      <c r="E32" t="inlineStr">
        <is>
          <t>CostOfRevenue</t>
        </is>
      </c>
      <c r="F32" t="inlineStr">
        <is>
          <t>10-Q</t>
        </is>
      </c>
      <c r="H32" t="inlineStr">
        <is>
          <t>2024-05-07</t>
        </is>
      </c>
      <c r="I32" t="inlineStr">
        <is>
          <t>2023-03-31</t>
        </is>
      </c>
      <c r="J32" t="inlineStr">
        <is>
          <t>USD</t>
        </is>
      </c>
      <c r="K32" t="inlineStr">
        <is>
          <t>財報直接申報值</t>
        </is>
      </c>
    </row>
    <row r="33">
      <c r="A33" t="inlineStr">
        <is>
          <t>營業成本</t>
        </is>
      </c>
      <c r="B33" t="inlineStr">
        <is>
          <t>Cost of Revenue</t>
        </is>
      </c>
      <c r="C33" t="inlineStr">
        <is>
          <t>FY2023 Q2</t>
        </is>
      </c>
      <c r="D33" t="n">
        <v>106899000</v>
      </c>
      <c r="E33" t="inlineStr">
        <is>
          <t>CostOfRevenue</t>
        </is>
      </c>
      <c r="F33" t="inlineStr">
        <is>
          <t>10-Q</t>
        </is>
      </c>
      <c r="H33" t="inlineStr">
        <is>
          <t>2024-08-06</t>
        </is>
      </c>
      <c r="I33" t="inlineStr">
        <is>
          <t>2023-06-30</t>
        </is>
      </c>
      <c r="J33" t="inlineStr">
        <is>
          <t>USD</t>
        </is>
      </c>
      <c r="K33" t="inlineStr">
        <is>
          <t>財報直接申報值</t>
        </is>
      </c>
    </row>
    <row r="34">
      <c r="A34" t="inlineStr">
        <is>
          <t>營業成本</t>
        </is>
      </c>
      <c r="B34" t="inlineStr">
        <is>
          <t>Cost of Revenue</t>
        </is>
      </c>
      <c r="C34" t="inlineStr">
        <is>
          <t>FY2023 Q3</t>
        </is>
      </c>
      <c r="D34" t="n">
        <v>107922000</v>
      </c>
      <c r="E34" t="inlineStr">
        <is>
          <t>CostOfRevenue</t>
        </is>
      </c>
      <c r="F34" t="inlineStr">
        <is>
          <t>10-Q</t>
        </is>
      </c>
      <c r="H34" t="inlineStr">
        <is>
          <t>2024-11-05</t>
        </is>
      </c>
      <c r="I34" t="inlineStr">
        <is>
          <t>2023-09-30</t>
        </is>
      </c>
      <c r="J34" t="inlineStr">
        <is>
          <t>USD</t>
        </is>
      </c>
      <c r="K34" t="inlineStr">
        <is>
          <t>財報直接申報值</t>
        </is>
      </c>
    </row>
    <row r="35">
      <c r="A35" t="inlineStr">
        <is>
          <t>營業成本</t>
        </is>
      </c>
      <c r="B35" t="inlineStr">
        <is>
          <t>Cost of Revenue</t>
        </is>
      </c>
      <c r="C35" t="inlineStr">
        <is>
          <t>FY2023 Q4</t>
        </is>
      </c>
      <c r="D35" t="n">
        <v>108639000</v>
      </c>
      <c r="E35" t="inlineStr">
        <is>
          <t>CostOfRevenue</t>
        </is>
      </c>
      <c r="F35" t="inlineStr">
        <is>
          <t>10-K</t>
        </is>
      </c>
      <c r="H35" t="inlineStr">
        <is>
          <t>2026-02-17</t>
        </is>
      </c>
      <c r="I35" t="inlineStr">
        <is>
          <t>2023-12-31</t>
        </is>
      </c>
      <c r="J35" t="inlineStr">
        <is>
          <t>USD</t>
        </is>
      </c>
      <c r="K35" t="inlineStr">
        <is>
          <t>Q4推算＝全年−前三季（或由累計值差分還原）</t>
        </is>
      </c>
    </row>
    <row r="36">
      <c r="A36" t="inlineStr">
        <is>
          <t>營業成本</t>
        </is>
      </c>
      <c r="B36" t="inlineStr">
        <is>
          <t>Cost of Revenue</t>
        </is>
      </c>
      <c r="C36" t="inlineStr">
        <is>
          <t>FY2024 Q1</t>
        </is>
      </c>
      <c r="D36" t="n">
        <v>116256000</v>
      </c>
      <c r="E36" t="inlineStr">
        <is>
          <t>CostOfRevenue</t>
        </is>
      </c>
      <c r="F36" t="inlineStr">
        <is>
          <t>10-Q</t>
        </is>
      </c>
      <c r="H36" t="inlineStr">
        <is>
          <t>2025-05-06</t>
        </is>
      </c>
      <c r="I36" t="inlineStr">
        <is>
          <t>2024-03-31</t>
        </is>
      </c>
      <c r="J36" t="inlineStr">
        <is>
          <t>USD</t>
        </is>
      </c>
      <c r="K36" t="inlineStr">
        <is>
          <t>財報直接申報值</t>
        </is>
      </c>
    </row>
    <row r="37">
      <c r="A37" t="inlineStr">
        <is>
          <t>營業成本</t>
        </is>
      </c>
      <c r="B37" t="inlineStr">
        <is>
          <t>Cost of Revenue</t>
        </is>
      </c>
      <c r="C37" t="inlineStr">
        <is>
          <t>FY2024 Q2</t>
        </is>
      </c>
      <c r="D37" t="n">
        <v>128562000</v>
      </c>
      <c r="E37" t="inlineStr">
        <is>
          <t>CostOfRevenue</t>
        </is>
      </c>
      <c r="F37" t="inlineStr">
        <is>
          <t>10-Q</t>
        </is>
      </c>
      <c r="H37" t="inlineStr">
        <is>
          <t>2025-08-05</t>
        </is>
      </c>
      <c r="I37" t="inlineStr">
        <is>
          <t>2024-06-30</t>
        </is>
      </c>
      <c r="J37" t="inlineStr">
        <is>
          <t>USD</t>
        </is>
      </c>
      <c r="K37" t="inlineStr">
        <is>
          <t>財報直接申報值</t>
        </is>
      </c>
    </row>
    <row r="38">
      <c r="A38" t="inlineStr">
        <is>
          <t>營業成本</t>
        </is>
      </c>
      <c r="B38" t="inlineStr">
        <is>
          <t>Cost of Revenue</t>
        </is>
      </c>
      <c r="C38" t="inlineStr">
        <is>
          <t>FY2024 Q3</t>
        </is>
      </c>
      <c r="D38" t="n">
        <v>146639000</v>
      </c>
      <c r="E38" t="inlineStr">
        <is>
          <t>CostOfRevenue</t>
        </is>
      </c>
      <c r="F38" t="inlineStr">
        <is>
          <t>10-Q</t>
        </is>
      </c>
      <c r="H38" t="inlineStr">
        <is>
          <t>2025-11-04</t>
        </is>
      </c>
      <c r="I38" t="inlineStr">
        <is>
          <t>2024-09-30</t>
        </is>
      </c>
      <c r="J38" t="inlineStr">
        <is>
          <t>USD</t>
        </is>
      </c>
      <c r="K38" t="inlineStr">
        <is>
          <t>財報直接申報值</t>
        </is>
      </c>
    </row>
    <row r="39">
      <c r="A39" t="inlineStr">
        <is>
          <t>營業成本</t>
        </is>
      </c>
      <c r="B39" t="inlineStr">
        <is>
          <t>Cost of Revenue</t>
        </is>
      </c>
      <c r="C39" t="inlineStr">
        <is>
          <t>FY2024 Q4</t>
        </is>
      </c>
      <c r="D39" t="n">
        <v>174533000</v>
      </c>
      <c r="E39" t="inlineStr">
        <is>
          <t>CostOfRevenue</t>
        </is>
      </c>
      <c r="F39" t="inlineStr">
        <is>
          <t>10-K</t>
        </is>
      </c>
      <c r="H39" t="inlineStr">
        <is>
          <t>2026-02-17</t>
        </is>
      </c>
      <c r="I39" t="inlineStr">
        <is>
          <t>2024-12-31</t>
        </is>
      </c>
      <c r="J39" t="inlineStr">
        <is>
          <t>USD</t>
        </is>
      </c>
      <c r="K39" t="inlineStr">
        <is>
          <t>Q4推算＝全年−前三季（或由累計值差分還原）</t>
        </is>
      </c>
    </row>
    <row r="40">
      <c r="A40" t="inlineStr">
        <is>
          <t>營業成本</t>
        </is>
      </c>
      <c r="B40" t="inlineStr">
        <is>
          <t>Cost of Revenue</t>
        </is>
      </c>
      <c r="C40" t="inlineStr">
        <is>
          <t>FY2025 Q1</t>
        </is>
      </c>
      <c r="D40" t="n">
        <v>172970000</v>
      </c>
      <c r="E40" t="inlineStr">
        <is>
          <t>CostOfRevenue</t>
        </is>
      </c>
      <c r="F40" t="inlineStr">
        <is>
          <t>10-Q</t>
        </is>
      </c>
      <c r="H40" t="inlineStr">
        <is>
          <t>2026-05-05</t>
        </is>
      </c>
      <c r="I40" t="inlineStr">
        <is>
          <t>2025-03-31</t>
        </is>
      </c>
      <c r="J40" t="inlineStr">
        <is>
          <t>USD</t>
        </is>
      </c>
      <c r="K40" t="inlineStr">
        <is>
          <t>財報直接申報值</t>
        </is>
      </c>
    </row>
    <row r="41">
      <c r="A41" t="inlineStr">
        <is>
          <t>營業成本</t>
        </is>
      </c>
      <c r="B41" t="inlineStr">
        <is>
          <t>Cost of Revenue</t>
        </is>
      </c>
      <c r="C41" t="inlineStr">
        <is>
          <t>FY2025 Q2</t>
        </is>
      </c>
      <c r="D41" t="n">
        <v>192934000</v>
      </c>
      <c r="E41" t="inlineStr">
        <is>
          <t>CostOfRevenue</t>
        </is>
      </c>
      <c r="F41" t="inlineStr">
        <is>
          <t>10-Q</t>
        </is>
      </c>
      <c r="H41" t="inlineStr">
        <is>
          <t>2026-08-04</t>
        </is>
      </c>
      <c r="I41" t="inlineStr">
        <is>
          <t>2025-06-30</t>
        </is>
      </c>
      <c r="J41" t="inlineStr">
        <is>
          <t>USD</t>
        </is>
      </c>
      <c r="K41" t="inlineStr">
        <is>
          <t>財報直接申報值</t>
        </is>
      </c>
    </row>
    <row r="42">
      <c r="A42" t="inlineStr">
        <is>
          <t>營業成本</t>
        </is>
      </c>
      <c r="B42" t="inlineStr">
        <is>
          <t>Cost of Revenue</t>
        </is>
      </c>
      <c r="C42" t="inlineStr">
        <is>
          <t>FY2025 Q3</t>
        </is>
      </c>
      <c r="D42" t="n">
        <v>207307000</v>
      </c>
      <c r="E42" t="inlineStr">
        <is>
          <t>CostOfRevenue</t>
        </is>
      </c>
      <c r="F42" t="inlineStr">
        <is>
          <t>10-Q</t>
        </is>
      </c>
      <c r="H42" t="inlineStr">
        <is>
          <t>2025-11-04</t>
        </is>
      </c>
      <c r="I42" t="inlineStr">
        <is>
          <t>2025-09-30</t>
        </is>
      </c>
      <c r="J42" t="inlineStr">
        <is>
          <t>USD</t>
        </is>
      </c>
      <c r="K42" t="inlineStr">
        <is>
          <t>財報直接申報值</t>
        </is>
      </c>
    </row>
    <row r="43">
      <c r="A43" t="inlineStr">
        <is>
          <t>營業成本</t>
        </is>
      </c>
      <c r="B43" t="inlineStr">
        <is>
          <t>Cost of Revenue</t>
        </is>
      </c>
      <c r="C43" t="inlineStr">
        <is>
          <t>FY2025 Q4</t>
        </is>
      </c>
      <c r="D43" t="n">
        <v>215966000</v>
      </c>
      <c r="E43" t="inlineStr">
        <is>
          <t>CostOfRevenue</t>
        </is>
      </c>
      <c r="F43" t="inlineStr">
        <is>
          <t>10-K</t>
        </is>
      </c>
      <c r="H43" t="inlineStr">
        <is>
          <t>2026-02-17</t>
        </is>
      </c>
      <c r="I43" t="inlineStr">
        <is>
          <t>2025-12-31</t>
        </is>
      </c>
      <c r="J43" t="inlineStr">
        <is>
          <t>USD</t>
        </is>
      </c>
      <c r="K43" t="inlineStr">
        <is>
          <t>Q4推算＝全年−前三季（或由累計值差分還原）</t>
        </is>
      </c>
    </row>
    <row r="44">
      <c r="A44" t="inlineStr">
        <is>
          <t>營業成本</t>
        </is>
      </c>
      <c r="B44" t="inlineStr">
        <is>
          <t>Cost of Revenue</t>
        </is>
      </c>
      <c r="C44" t="inlineStr">
        <is>
          <t>FY2026 Q1</t>
        </is>
      </c>
      <c r="D44" t="n">
        <v>215798000</v>
      </c>
      <c r="E44" t="inlineStr">
        <is>
          <t>CostOfRevenue</t>
        </is>
      </c>
      <c r="F44" t="inlineStr">
        <is>
          <t>10-Q</t>
        </is>
      </c>
      <c r="H44" t="inlineStr">
        <is>
          <t>2026-05-05</t>
        </is>
      </c>
      <c r="I44" t="inlineStr">
        <is>
          <t>2026-03-31</t>
        </is>
      </c>
      <c r="J44" t="inlineStr">
        <is>
          <t>USD</t>
        </is>
      </c>
      <c r="K44" t="inlineStr">
        <is>
          <t>財報直接申報值</t>
        </is>
      </c>
    </row>
    <row r="45">
      <c r="A45" t="inlineStr">
        <is>
          <t>營業成本</t>
        </is>
      </c>
      <c r="B45" t="inlineStr">
        <is>
          <t>Cost of Revenue</t>
        </is>
      </c>
      <c r="C45" t="inlineStr">
        <is>
          <t>FY2026 Q2</t>
        </is>
      </c>
      <c r="D45" t="n">
        <v>296870000</v>
      </c>
      <c r="E45" t="inlineStr">
        <is>
          <t>CostOfRevenue</t>
        </is>
      </c>
      <c r="F45" t="inlineStr">
        <is>
          <t>10-Q</t>
        </is>
      </c>
      <c r="H45" t="inlineStr">
        <is>
          <t>2026-08-04</t>
        </is>
      </c>
      <c r="I45" t="inlineStr">
        <is>
          <t>2026-06-30</t>
        </is>
      </c>
      <c r="J45" t="inlineStr">
        <is>
          <t>USD</t>
        </is>
      </c>
      <c r="K45" t="inlineStr">
        <is>
          <t>財報直接申報值</t>
        </is>
      </c>
    </row>
    <row r="46">
      <c r="A46" t="inlineStr">
        <is>
          <t>毛利</t>
        </is>
      </c>
      <c r="B46" t="inlineStr">
        <is>
          <t>Gross Profit</t>
        </is>
      </c>
      <c r="C46" t="inlineStr">
        <is>
          <t>FY2021 Q1</t>
        </is>
      </c>
      <c r="D46" t="n">
        <v>267123000</v>
      </c>
      <c r="E46" t="inlineStr">
        <is>
          <t>GrossProfit</t>
        </is>
      </c>
      <c r="F46" t="inlineStr">
        <is>
          <t>10-Q</t>
        </is>
      </c>
      <c r="H46" t="inlineStr">
        <is>
          <t>2022-05-09</t>
        </is>
      </c>
      <c r="I46" t="inlineStr">
        <is>
          <t>2021-03-31</t>
        </is>
      </c>
      <c r="J46" t="inlineStr">
        <is>
          <t>USD</t>
        </is>
      </c>
      <c r="K46" t="inlineStr">
        <is>
          <t>財報直接申報值</t>
        </is>
      </c>
    </row>
    <row r="47">
      <c r="A47" t="inlineStr">
        <is>
          <t>毛利</t>
        </is>
      </c>
      <c r="B47" t="inlineStr">
        <is>
          <t>Gross Profit</t>
        </is>
      </c>
      <c r="C47" t="inlineStr">
        <is>
          <t>FY2021 Q2</t>
        </is>
      </c>
      <c r="D47" t="n">
        <v>284716000</v>
      </c>
      <c r="E47" t="inlineStr">
        <is>
          <t>GrossProfit</t>
        </is>
      </c>
      <c r="F47" t="inlineStr">
        <is>
          <t>10-Q</t>
        </is>
      </c>
      <c r="H47" t="inlineStr">
        <is>
          <t>2022-08-08</t>
        </is>
      </c>
      <c r="I47" t="inlineStr">
        <is>
          <t>2021-06-30</t>
        </is>
      </c>
      <c r="J47" t="inlineStr">
        <is>
          <t>USD</t>
        </is>
      </c>
      <c r="K47" t="inlineStr">
        <is>
          <t>財報直接申報值</t>
        </is>
      </c>
    </row>
    <row r="48">
      <c r="A48" t="inlineStr">
        <is>
          <t>毛利</t>
        </is>
      </c>
      <c r="B48" t="inlineStr">
        <is>
          <t>Gross Profit</t>
        </is>
      </c>
      <c r="C48" t="inlineStr">
        <is>
          <t>FY2021 Q3</t>
        </is>
      </c>
      <c r="D48" t="n">
        <v>305342000</v>
      </c>
      <c r="E48" t="inlineStr">
        <is>
          <t>GrossProfit</t>
        </is>
      </c>
      <c r="F48" t="inlineStr">
        <is>
          <t>10-Q</t>
        </is>
      </c>
      <c r="H48" t="inlineStr">
        <is>
          <t>2022-11-07</t>
        </is>
      </c>
      <c r="I48" t="inlineStr">
        <is>
          <t>2021-09-30</t>
        </is>
      </c>
      <c r="J48" t="inlineStr">
        <is>
          <t>USD</t>
        </is>
      </c>
      <c r="K48" t="inlineStr">
        <is>
          <t>財報直接申報值</t>
        </is>
      </c>
    </row>
    <row r="49">
      <c r="A49" t="inlineStr">
        <is>
          <t>毛利</t>
        </is>
      </c>
      <c r="B49" t="inlineStr">
        <is>
          <t>Gross Profit</t>
        </is>
      </c>
      <c r="C49" t="inlineStr">
        <is>
          <t>FY2021 Q4</t>
        </is>
      </c>
      <c r="D49" t="n">
        <v>345304000</v>
      </c>
      <c r="E49" t="inlineStr">
        <is>
          <t>GrossProfit</t>
        </is>
      </c>
      <c r="F49" t="inlineStr">
        <is>
          <t>10-K</t>
        </is>
      </c>
      <c r="H49" t="inlineStr">
        <is>
          <t>2024-02-20</t>
        </is>
      </c>
      <c r="I49" t="inlineStr">
        <is>
          <t>2021-12-31</t>
        </is>
      </c>
      <c r="J49" t="inlineStr">
        <is>
          <t>USD</t>
        </is>
      </c>
      <c r="K49" t="inlineStr">
        <is>
          <t>Q4推算＝全年−前三季（或由累計值差分還原）</t>
        </is>
      </c>
    </row>
    <row r="50">
      <c r="A50" t="inlineStr">
        <is>
          <t>毛利</t>
        </is>
      </c>
      <c r="B50" t="inlineStr">
        <is>
          <t>Gross Profit</t>
        </is>
      </c>
      <c r="C50" t="inlineStr">
        <is>
          <t>FY2022 Q1</t>
        </is>
      </c>
      <c r="D50" t="n">
        <v>351954000</v>
      </c>
      <c r="E50" t="inlineStr">
        <is>
          <t>GrossProfit</t>
        </is>
      </c>
      <c r="F50" t="inlineStr">
        <is>
          <t>10-Q</t>
        </is>
      </c>
      <c r="H50" t="inlineStr">
        <is>
          <t>2023-05-09</t>
        </is>
      </c>
      <c r="I50" t="inlineStr">
        <is>
          <t>2022-03-31</t>
        </is>
      </c>
      <c r="J50" t="inlineStr">
        <is>
          <t>USD</t>
        </is>
      </c>
      <c r="K50" t="inlineStr">
        <is>
          <t>財報直接申報值</t>
        </is>
      </c>
    </row>
    <row r="51">
      <c r="A51" t="inlineStr">
        <is>
          <t>毛利</t>
        </is>
      </c>
      <c r="B51" t="inlineStr">
        <is>
          <t>Gross Profit</t>
        </is>
      </c>
      <c r="C51" t="inlineStr">
        <is>
          <t>FY2022 Q2</t>
        </is>
      </c>
      <c r="D51" t="n">
        <v>370786000</v>
      </c>
      <c r="E51" t="inlineStr">
        <is>
          <t>GrossProfit</t>
        </is>
      </c>
      <c r="F51" t="inlineStr">
        <is>
          <t>10-Q</t>
        </is>
      </c>
      <c r="H51" t="inlineStr">
        <is>
          <t>2023-08-08</t>
        </is>
      </c>
      <c r="I51" t="inlineStr">
        <is>
          <t>2022-06-30</t>
        </is>
      </c>
      <c r="J51" t="inlineStr">
        <is>
          <t>USD</t>
        </is>
      </c>
      <c r="K51" t="inlineStr">
        <is>
          <t>財報直接申報值</t>
        </is>
      </c>
    </row>
    <row r="52">
      <c r="A52" t="inlineStr">
        <is>
          <t>毛利</t>
        </is>
      </c>
      <c r="B52" t="inlineStr">
        <is>
          <t>Gross Profit</t>
        </is>
      </c>
      <c r="C52" t="inlineStr">
        <is>
          <t>FY2022 Q3</t>
        </is>
      </c>
      <c r="D52" t="n">
        <v>370269000</v>
      </c>
      <c r="E52" t="inlineStr">
        <is>
          <t>GrossProfit</t>
        </is>
      </c>
      <c r="F52" t="inlineStr">
        <is>
          <t>10-Q</t>
        </is>
      </c>
      <c r="H52" t="inlineStr">
        <is>
          <t>2023-11-03</t>
        </is>
      </c>
      <c r="I52" t="inlineStr">
        <is>
          <t>2022-09-30</t>
        </is>
      </c>
      <c r="J52" t="inlineStr">
        <is>
          <t>USD</t>
        </is>
      </c>
      <c r="K52" t="inlineStr">
        <is>
          <t>財報直接申報值</t>
        </is>
      </c>
    </row>
    <row r="53">
      <c r="A53" t="inlineStr">
        <is>
          <t>毛利</t>
        </is>
      </c>
      <c r="B53" t="inlineStr">
        <is>
          <t>Gross Profit</t>
        </is>
      </c>
      <c r="C53" t="inlineStr">
        <is>
          <t>FY2022 Q4</t>
        </is>
      </c>
      <c r="D53" t="n">
        <v>404313000</v>
      </c>
      <c r="E53" t="inlineStr">
        <is>
          <t>GrossProfit</t>
        </is>
      </c>
      <c r="F53" t="inlineStr">
        <is>
          <t>10-K</t>
        </is>
      </c>
      <c r="H53" t="inlineStr">
        <is>
          <t>2025-02-18</t>
        </is>
      </c>
      <c r="I53" t="inlineStr">
        <is>
          <t>2022-12-31</t>
        </is>
      </c>
      <c r="J53" t="inlineStr">
        <is>
          <t>USD</t>
        </is>
      </c>
      <c r="K53" t="inlineStr">
        <is>
          <t>Q4推算＝全年−前三季（或由累計值差分還原）</t>
        </is>
      </c>
    </row>
    <row r="54">
      <c r="A54" t="inlineStr">
        <is>
          <t>毛利</t>
        </is>
      </c>
      <c r="B54" t="inlineStr">
        <is>
          <t>Gross Profit</t>
        </is>
      </c>
      <c r="C54" t="inlineStr">
        <is>
          <t>FY2023 Q1</t>
        </is>
      </c>
      <c r="D54" t="n">
        <v>417541000</v>
      </c>
      <c r="E54" t="inlineStr">
        <is>
          <t>GrossProfit</t>
        </is>
      </c>
      <c r="F54" t="inlineStr">
        <is>
          <t>10-Q</t>
        </is>
      </c>
      <c r="H54" t="inlineStr">
        <is>
          <t>2024-05-07</t>
        </is>
      </c>
      <c r="I54" t="inlineStr">
        <is>
          <t>2023-03-31</t>
        </is>
      </c>
      <c r="J54" t="inlineStr">
        <is>
          <t>USD</t>
        </is>
      </c>
      <c r="K54" t="inlineStr">
        <is>
          <t>財報直接申報值</t>
        </is>
      </c>
    </row>
    <row r="55">
      <c r="A55" t="inlineStr">
        <is>
          <t>毛利</t>
        </is>
      </c>
      <c r="B55" t="inlineStr">
        <is>
          <t>Gross Profit</t>
        </is>
      </c>
      <c r="C55" t="inlineStr">
        <is>
          <t>FY2023 Q2</t>
        </is>
      </c>
      <c r="D55" t="n">
        <v>426418000</v>
      </c>
      <c r="E55" t="inlineStr">
        <is>
          <t>GrossProfit</t>
        </is>
      </c>
      <c r="F55" t="inlineStr">
        <is>
          <t>10-Q</t>
        </is>
      </c>
      <c r="H55" t="inlineStr">
        <is>
          <t>2024-08-06</t>
        </is>
      </c>
      <c r="I55" t="inlineStr">
        <is>
          <t>2023-06-30</t>
        </is>
      </c>
      <c r="J55" t="inlineStr">
        <is>
          <t>USD</t>
        </is>
      </c>
      <c r="K55" t="inlineStr">
        <is>
          <t>財報直接申報值</t>
        </is>
      </c>
    </row>
    <row r="56">
      <c r="A56" t="inlineStr">
        <is>
          <t>毛利</t>
        </is>
      </c>
      <c r="B56" t="inlineStr">
        <is>
          <t>Gross Profit</t>
        </is>
      </c>
      <c r="C56" t="inlineStr">
        <is>
          <t>FY2023 Q3</t>
        </is>
      </c>
      <c r="D56" t="n">
        <v>450237000</v>
      </c>
      <c r="E56" t="inlineStr">
        <is>
          <t>GrossProfit</t>
        </is>
      </c>
      <c r="F56" t="inlineStr">
        <is>
          <t>10-Q</t>
        </is>
      </c>
      <c r="H56" t="inlineStr">
        <is>
          <t>2024-11-05</t>
        </is>
      </c>
      <c r="I56" t="inlineStr">
        <is>
          <t>2023-09-30</t>
        </is>
      </c>
      <c r="J56" t="inlineStr">
        <is>
          <t>USD</t>
        </is>
      </c>
      <c r="K56" t="inlineStr">
        <is>
          <t>財報直接申報值</t>
        </is>
      </c>
    </row>
    <row r="57">
      <c r="A57" t="inlineStr">
        <is>
          <t>毛利</t>
        </is>
      </c>
      <c r="B57" t="inlineStr">
        <is>
          <t>Gross Profit</t>
        </is>
      </c>
      <c r="C57" t="inlineStr">
        <is>
          <t>FY2023 Q4</t>
        </is>
      </c>
      <c r="D57" t="n">
        <v>499711000</v>
      </c>
      <c r="E57" t="inlineStr">
        <is>
          <t>GrossProfit</t>
        </is>
      </c>
      <c r="F57" t="inlineStr">
        <is>
          <t>10-K</t>
        </is>
      </c>
      <c r="H57" t="inlineStr">
        <is>
          <t>2026-02-17</t>
        </is>
      </c>
      <c r="I57" t="inlineStr">
        <is>
          <t>2023-12-31</t>
        </is>
      </c>
      <c r="J57" t="inlineStr">
        <is>
          <t>USD</t>
        </is>
      </c>
      <c r="K57" t="inlineStr">
        <is>
          <t>Q4推算＝全年−前三季（或由累計值差分還原）</t>
        </is>
      </c>
    </row>
    <row r="58">
      <c r="A58" t="inlineStr">
        <is>
          <t>毛利</t>
        </is>
      </c>
      <c r="B58" t="inlineStr">
        <is>
          <t>Gross Profit</t>
        </is>
      </c>
      <c r="C58" t="inlineStr">
        <is>
          <t>FY2024 Q1</t>
        </is>
      </c>
      <c r="D58" t="n">
        <v>518082000</v>
      </c>
      <c r="E58" t="inlineStr">
        <is>
          <t>GrossProfit</t>
        </is>
      </c>
      <c r="F58" t="inlineStr">
        <is>
          <t>10-Q</t>
        </is>
      </c>
      <c r="H58" t="inlineStr">
        <is>
          <t>2025-05-06</t>
        </is>
      </c>
      <c r="I58" t="inlineStr">
        <is>
          <t>2024-03-31</t>
        </is>
      </c>
      <c r="J58" t="inlineStr">
        <is>
          <t>USD</t>
        </is>
      </c>
      <c r="K58" t="inlineStr">
        <is>
          <t>財報直接申報值</t>
        </is>
      </c>
    </row>
    <row r="59">
      <c r="A59" t="inlineStr">
        <is>
          <t>毛利</t>
        </is>
      </c>
      <c r="B59" t="inlineStr">
        <is>
          <t>Gross Profit</t>
        </is>
      </c>
      <c r="C59" t="inlineStr">
        <is>
          <t>FY2024 Q2</t>
        </is>
      </c>
      <c r="D59" t="n">
        <v>549572000</v>
      </c>
      <c r="E59" t="inlineStr">
        <is>
          <t>GrossProfit</t>
        </is>
      </c>
      <c r="F59" t="inlineStr">
        <is>
          <t>10-Q</t>
        </is>
      </c>
      <c r="H59" t="inlineStr">
        <is>
          <t>2025-08-05</t>
        </is>
      </c>
      <c r="I59" t="inlineStr">
        <is>
          <t>2024-06-30</t>
        </is>
      </c>
      <c r="J59" t="inlineStr">
        <is>
          <t>USD</t>
        </is>
      </c>
      <c r="K59" t="inlineStr">
        <is>
          <t>財報直接申報值</t>
        </is>
      </c>
    </row>
    <row r="60">
      <c r="A60" t="inlineStr">
        <is>
          <t>毛利</t>
        </is>
      </c>
      <c r="B60" t="inlineStr">
        <is>
          <t>Gross Profit</t>
        </is>
      </c>
      <c r="C60" t="inlineStr">
        <is>
          <t>FY2024 Q3</t>
        </is>
      </c>
      <c r="D60" t="n">
        <v>578877000</v>
      </c>
      <c r="E60" t="inlineStr">
        <is>
          <t>GrossProfit</t>
        </is>
      </c>
      <c r="F60" t="inlineStr">
        <is>
          <t>10-Q</t>
        </is>
      </c>
      <c r="H60" t="inlineStr">
        <is>
          <t>2025-11-04</t>
        </is>
      </c>
      <c r="I60" t="inlineStr">
        <is>
          <t>2024-09-30</t>
        </is>
      </c>
      <c r="J60" t="inlineStr">
        <is>
          <t>USD</t>
        </is>
      </c>
      <c r="K60" t="inlineStr">
        <is>
          <t>財報直接申報值</t>
        </is>
      </c>
    </row>
    <row r="61">
      <c r="A61" t="inlineStr">
        <is>
          <t>毛利</t>
        </is>
      </c>
      <c r="B61" t="inlineStr">
        <is>
          <t>Gross Profit</t>
        </is>
      </c>
      <c r="C61" t="inlineStr">
        <is>
          <t>FY2024 Q4</t>
        </is>
      </c>
      <c r="D61" t="n">
        <v>652986000</v>
      </c>
      <c r="E61" t="inlineStr">
        <is>
          <t>GrossProfit</t>
        </is>
      </c>
      <c r="F61" t="inlineStr">
        <is>
          <t>10-K</t>
        </is>
      </c>
      <c r="H61" t="inlineStr">
        <is>
          <t>2026-02-17</t>
        </is>
      </c>
      <c r="I61" t="inlineStr">
        <is>
          <t>2024-12-31</t>
        </is>
      </c>
      <c r="J61" t="inlineStr">
        <is>
          <t>USD</t>
        </is>
      </c>
      <c r="K61" t="inlineStr">
        <is>
          <t>Q4推算＝全年−前三季（或由累計值差分還原）</t>
        </is>
      </c>
    </row>
    <row r="62">
      <c r="A62" t="inlineStr">
        <is>
          <t>毛利</t>
        </is>
      </c>
      <c r="B62" t="inlineStr">
        <is>
          <t>Gross Profit</t>
        </is>
      </c>
      <c r="C62" t="inlineStr">
        <is>
          <t>FY2025 Q1</t>
        </is>
      </c>
      <c r="D62" t="n">
        <v>710885000</v>
      </c>
      <c r="E62" t="inlineStr">
        <is>
          <t>GrossProfit</t>
        </is>
      </c>
      <c r="F62" t="inlineStr">
        <is>
          <t>10-Q</t>
        </is>
      </c>
      <c r="H62" t="inlineStr">
        <is>
          <t>2026-05-05</t>
        </is>
      </c>
      <c r="I62" t="inlineStr">
        <is>
          <t>2025-03-31</t>
        </is>
      </c>
      <c r="J62" t="inlineStr">
        <is>
          <t>USD</t>
        </is>
      </c>
      <c r="K62" t="inlineStr">
        <is>
          <t>財報直接申報值</t>
        </is>
      </c>
    </row>
    <row r="63">
      <c r="A63" t="inlineStr">
        <is>
          <t>毛利</t>
        </is>
      </c>
      <c r="B63" t="inlineStr">
        <is>
          <t>Gross Profit</t>
        </is>
      </c>
      <c r="C63" t="inlineStr">
        <is>
          <t>FY2025 Q2</t>
        </is>
      </c>
      <c r="D63" t="n">
        <v>810763000</v>
      </c>
      <c r="E63" t="inlineStr">
        <is>
          <t>GrossProfit</t>
        </is>
      </c>
      <c r="F63" t="inlineStr">
        <is>
          <t>10-Q</t>
        </is>
      </c>
      <c r="H63" t="inlineStr">
        <is>
          <t>2026-08-04</t>
        </is>
      </c>
      <c r="I63" t="inlineStr">
        <is>
          <t>2025-06-30</t>
        </is>
      </c>
      <c r="J63" t="inlineStr">
        <is>
          <t>USD</t>
        </is>
      </c>
      <c r="K63" t="inlineStr">
        <is>
          <t>財報直接申報值</t>
        </is>
      </c>
    </row>
    <row r="64">
      <c r="A64" t="inlineStr">
        <is>
          <t>毛利</t>
        </is>
      </c>
      <c r="B64" t="inlineStr">
        <is>
          <t>Gross Profit</t>
        </is>
      </c>
      <c r="C64" t="inlineStr">
        <is>
          <t>FY2025 Q3</t>
        </is>
      </c>
      <c r="D64" t="n">
        <v>973785000</v>
      </c>
      <c r="E64" t="inlineStr">
        <is>
          <t>GrossProfit</t>
        </is>
      </c>
      <c r="F64" t="inlineStr">
        <is>
          <t>10-Q</t>
        </is>
      </c>
      <c r="H64" t="inlineStr">
        <is>
          <t>2025-11-04</t>
        </is>
      </c>
      <c r="I64" t="inlineStr">
        <is>
          <t>2025-09-30</t>
        </is>
      </c>
      <c r="J64" t="inlineStr">
        <is>
          <t>USD</t>
        </is>
      </c>
      <c r="K64" t="inlineStr">
        <is>
          <t>財報直接申報值</t>
        </is>
      </c>
    </row>
    <row r="65">
      <c r="A65" t="inlineStr">
        <is>
          <t>毛利</t>
        </is>
      </c>
      <c r="B65" t="inlineStr">
        <is>
          <t>Gross Profit</t>
        </is>
      </c>
      <c r="C65" t="inlineStr">
        <is>
          <t>FY2025 Q4</t>
        </is>
      </c>
      <c r="D65" t="n">
        <v>1190836000</v>
      </c>
      <c r="E65" t="inlineStr">
        <is>
          <t>GrossProfit</t>
        </is>
      </c>
      <c r="F65" t="inlineStr">
        <is>
          <t>10-K</t>
        </is>
      </c>
      <c r="H65" t="inlineStr">
        <is>
          <t>2026-02-17</t>
        </is>
      </c>
      <c r="I65" t="inlineStr">
        <is>
          <t>2025-12-31</t>
        </is>
      </c>
      <c r="J65" t="inlineStr">
        <is>
          <t>USD</t>
        </is>
      </c>
      <c r="K65" t="inlineStr">
        <is>
          <t>Q4推算＝全年−前三季（或由累計值差分還原）</t>
        </is>
      </c>
    </row>
    <row r="66">
      <c r="A66" t="inlineStr">
        <is>
          <t>毛利</t>
        </is>
      </c>
      <c r="B66" t="inlineStr">
        <is>
          <t>Gross Profit</t>
        </is>
      </c>
      <c r="C66" t="inlineStr">
        <is>
          <t>FY2026 Q1</t>
        </is>
      </c>
      <c r="D66" t="n">
        <v>1416785000</v>
      </c>
      <c r="E66" t="inlineStr">
        <is>
          <t>GrossProfit</t>
        </is>
      </c>
      <c r="F66" t="inlineStr">
        <is>
          <t>10-Q</t>
        </is>
      </c>
      <c r="H66" t="inlineStr">
        <is>
          <t>2026-05-05</t>
        </is>
      </c>
      <c r="I66" t="inlineStr">
        <is>
          <t>2026-03-31</t>
        </is>
      </c>
      <c r="J66" t="inlineStr">
        <is>
          <t>USD</t>
        </is>
      </c>
      <c r="K66" t="inlineStr">
        <is>
          <t>財報直接申報值</t>
        </is>
      </c>
    </row>
    <row r="67">
      <c r="A67" t="inlineStr">
        <is>
          <t>毛利</t>
        </is>
      </c>
      <c r="B67" t="inlineStr">
        <is>
          <t>Gross Profit</t>
        </is>
      </c>
      <c r="C67" t="inlineStr">
        <is>
          <t>FY2026 Q2</t>
        </is>
      </c>
      <c r="D67" t="n">
        <v>1638594000</v>
      </c>
      <c r="E67" t="inlineStr">
        <is>
          <t>GrossProfit</t>
        </is>
      </c>
      <c r="F67" t="inlineStr">
        <is>
          <t>10-Q</t>
        </is>
      </c>
      <c r="H67" t="inlineStr">
        <is>
          <t>2026-08-04</t>
        </is>
      </c>
      <c r="I67" t="inlineStr">
        <is>
          <t>2026-06-30</t>
        </is>
      </c>
      <c r="J67" t="inlineStr">
        <is>
          <t>USD</t>
        </is>
      </c>
      <c r="K67" t="inlineStr">
        <is>
          <t>財報直接申報值</t>
        </is>
      </c>
    </row>
    <row r="68">
      <c r="A68" t="inlineStr">
        <is>
          <t>研發費用</t>
        </is>
      </c>
      <c r="B68" t="inlineStr">
        <is>
          <t>R&amp;D Expense</t>
        </is>
      </c>
      <c r="C68" t="inlineStr">
        <is>
          <t>FY2021 Q1</t>
        </is>
      </c>
      <c r="D68" t="n">
        <v>98471000</v>
      </c>
      <c r="E68" t="inlineStr">
        <is>
          <t>ResearchAndDevelopmentExpense</t>
        </is>
      </c>
      <c r="F68" t="inlineStr">
        <is>
          <t>10-Q</t>
        </is>
      </c>
      <c r="H68" t="inlineStr">
        <is>
          <t>2022-05-09</t>
        </is>
      </c>
      <c r="I68" t="inlineStr">
        <is>
          <t>2021-03-31</t>
        </is>
      </c>
      <c r="J68" t="inlineStr">
        <is>
          <t>USD</t>
        </is>
      </c>
      <c r="K68" t="inlineStr">
        <is>
          <t>財報直接申報值</t>
        </is>
      </c>
    </row>
    <row r="69">
      <c r="A69" t="inlineStr">
        <is>
          <t>研發費用</t>
        </is>
      </c>
      <c r="B69" t="inlineStr">
        <is>
          <t>R&amp;D Expense</t>
        </is>
      </c>
      <c r="C69" t="inlineStr">
        <is>
          <t>FY2021 Q2</t>
        </is>
      </c>
      <c r="D69" t="n">
        <v>110524000</v>
      </c>
      <c r="E69" t="inlineStr">
        <is>
          <t>ResearchAndDevelopmentExpense</t>
        </is>
      </c>
      <c r="F69" t="inlineStr">
        <is>
          <t>10-Q</t>
        </is>
      </c>
      <c r="H69" t="inlineStr">
        <is>
          <t>2022-08-08</t>
        </is>
      </c>
      <c r="I69" t="inlineStr">
        <is>
          <t>2021-06-30</t>
        </is>
      </c>
      <c r="J69" t="inlineStr">
        <is>
          <t>USD</t>
        </is>
      </c>
      <c r="K69" t="inlineStr">
        <is>
          <t>財報直接申報值</t>
        </is>
      </c>
    </row>
    <row r="70">
      <c r="A70" t="inlineStr">
        <is>
          <t>研發費用</t>
        </is>
      </c>
      <c r="B70" t="inlineStr">
        <is>
          <t>R&amp;D Expense</t>
        </is>
      </c>
      <c r="C70" t="inlineStr">
        <is>
          <t>FY2021 Q3</t>
        </is>
      </c>
      <c r="D70" t="n">
        <v>94316000</v>
      </c>
      <c r="E70" t="inlineStr">
        <is>
          <t>ResearchAndDevelopmentExpense</t>
        </is>
      </c>
      <c r="F70" t="inlineStr">
        <is>
          <t>10-Q</t>
        </is>
      </c>
      <c r="H70" t="inlineStr">
        <is>
          <t>2022-11-07</t>
        </is>
      </c>
      <c r="I70" t="inlineStr">
        <is>
          <t>2021-09-30</t>
        </is>
      </c>
      <c r="J70" t="inlineStr">
        <is>
          <t>USD</t>
        </is>
      </c>
      <c r="K70" t="inlineStr">
        <is>
          <t>財報直接申報值</t>
        </is>
      </c>
    </row>
    <row r="71">
      <c r="A71" t="inlineStr">
        <is>
          <t>研發費用</t>
        </is>
      </c>
      <c r="B71" t="inlineStr">
        <is>
          <t>R&amp;D Expense</t>
        </is>
      </c>
      <c r="C71" t="inlineStr">
        <is>
          <t>FY2021 Q4</t>
        </is>
      </c>
      <c r="D71" t="n">
        <v>84176000</v>
      </c>
      <c r="E71" t="inlineStr">
        <is>
          <t>ResearchAndDevelopmentExpense</t>
        </is>
      </c>
      <c r="F71" t="inlineStr">
        <is>
          <t>10-K</t>
        </is>
      </c>
      <c r="H71" t="inlineStr">
        <is>
          <t>2024-02-20</t>
        </is>
      </c>
      <c r="I71" t="inlineStr">
        <is>
          <t>2021-12-31</t>
        </is>
      </c>
      <c r="J71" t="inlineStr">
        <is>
          <t>USD</t>
        </is>
      </c>
      <c r="K71" t="inlineStr">
        <is>
          <t>Q4推算＝全年−前三季（或由累計值差分還原）</t>
        </is>
      </c>
    </row>
    <row r="72">
      <c r="A72" t="inlineStr">
        <is>
          <t>研發費用</t>
        </is>
      </c>
      <c r="B72" t="inlineStr">
        <is>
          <t>R&amp;D Expense</t>
        </is>
      </c>
      <c r="C72" t="inlineStr">
        <is>
          <t>FY2022 Q1</t>
        </is>
      </c>
      <c r="D72" t="n">
        <v>88601000</v>
      </c>
      <c r="E72" t="inlineStr">
        <is>
          <t>ResearchAndDevelopmentExpense</t>
        </is>
      </c>
      <c r="F72" t="inlineStr">
        <is>
          <t>10-Q</t>
        </is>
      </c>
      <c r="H72" t="inlineStr">
        <is>
          <t>2023-05-09</t>
        </is>
      </c>
      <c r="I72" t="inlineStr">
        <is>
          <t>2022-03-31</t>
        </is>
      </c>
      <c r="J72" t="inlineStr">
        <is>
          <t>USD</t>
        </is>
      </c>
      <c r="K72" t="inlineStr">
        <is>
          <t>財報直接申報值</t>
        </is>
      </c>
    </row>
    <row r="73">
      <c r="A73" t="inlineStr">
        <is>
          <t>研發費用</t>
        </is>
      </c>
      <c r="B73" t="inlineStr">
        <is>
          <t>R&amp;D Expense</t>
        </is>
      </c>
      <c r="C73" t="inlineStr">
        <is>
          <t>FY2022 Q2</t>
        </is>
      </c>
      <c r="D73" t="n">
        <v>88171000</v>
      </c>
      <c r="E73" t="inlineStr">
        <is>
          <t>ResearchAndDevelopmentExpense</t>
        </is>
      </c>
      <c r="F73" t="inlineStr">
        <is>
          <t>10-Q</t>
        </is>
      </c>
      <c r="H73" t="inlineStr">
        <is>
          <t>2023-08-08</t>
        </is>
      </c>
      <c r="I73" t="inlineStr">
        <is>
          <t>2022-06-30</t>
        </is>
      </c>
      <c r="J73" t="inlineStr">
        <is>
          <t>USD</t>
        </is>
      </c>
      <c r="K73" t="inlineStr">
        <is>
          <t>財報直接申報值</t>
        </is>
      </c>
    </row>
    <row r="74">
      <c r="A74" t="inlineStr">
        <is>
          <t>研發費用</t>
        </is>
      </c>
      <c r="B74" t="inlineStr">
        <is>
          <t>R&amp;D Expense</t>
        </is>
      </c>
      <c r="C74" t="inlineStr">
        <is>
          <t>FY2022 Q3</t>
        </is>
      </c>
      <c r="D74" t="n">
        <v>100863000</v>
      </c>
      <c r="E74" t="inlineStr">
        <is>
          <t>ResearchAndDevelopmentExpense</t>
        </is>
      </c>
      <c r="F74" t="inlineStr">
        <is>
          <t>10-Q</t>
        </is>
      </c>
      <c r="H74" t="inlineStr">
        <is>
          <t>2023-11-03</t>
        </is>
      </c>
      <c r="I74" t="inlineStr">
        <is>
          <t>2022-09-30</t>
        </is>
      </c>
      <c r="J74" t="inlineStr">
        <is>
          <t>USD</t>
        </is>
      </c>
      <c r="K74" t="inlineStr">
        <is>
          <t>財報直接申報值</t>
        </is>
      </c>
    </row>
    <row r="75">
      <c r="A75" t="inlineStr">
        <is>
          <t>研發費用</t>
        </is>
      </c>
      <c r="B75" t="inlineStr">
        <is>
          <t>R&amp;D Expense</t>
        </is>
      </c>
      <c r="C75" t="inlineStr">
        <is>
          <t>FY2022 Q4</t>
        </is>
      </c>
      <c r="D75" t="n">
        <v>82044000</v>
      </c>
      <c r="E75" t="inlineStr">
        <is>
          <t>ResearchAndDevelopmentExpense</t>
        </is>
      </c>
      <c r="F75" t="inlineStr">
        <is>
          <t>10-K</t>
        </is>
      </c>
      <c r="H75" t="inlineStr">
        <is>
          <t>2025-02-18</t>
        </is>
      </c>
      <c r="I75" t="inlineStr">
        <is>
          <t>2022-12-31</t>
        </is>
      </c>
      <c r="J75" t="inlineStr">
        <is>
          <t>USD</t>
        </is>
      </c>
      <c r="K75" t="inlineStr">
        <is>
          <t>Q4推算＝全年−前三季（或由累計值差分還原）</t>
        </is>
      </c>
    </row>
    <row r="76">
      <c r="A76" t="inlineStr">
        <is>
          <t>研發費用</t>
        </is>
      </c>
      <c r="B76" t="inlineStr">
        <is>
          <t>R&amp;D Expense</t>
        </is>
      </c>
      <c r="C76" t="inlineStr">
        <is>
          <t>FY2023 Q1</t>
        </is>
      </c>
      <c r="D76" t="n">
        <v>90100000</v>
      </c>
      <c r="E76" t="inlineStr">
        <is>
          <t>ResearchAndDevelopmentExpense</t>
        </is>
      </c>
      <c r="F76" t="inlineStr">
        <is>
          <t>10-Q</t>
        </is>
      </c>
      <c r="H76" t="inlineStr">
        <is>
          <t>2024-05-07</t>
        </is>
      </c>
      <c r="I76" t="inlineStr">
        <is>
          <t>2023-03-31</t>
        </is>
      </c>
      <c r="J76" t="inlineStr">
        <is>
          <t>USD</t>
        </is>
      </c>
      <c r="K76" t="inlineStr">
        <is>
          <t>財報直接申報值</t>
        </is>
      </c>
    </row>
    <row r="77">
      <c r="A77" t="inlineStr">
        <is>
          <t>研發費用</t>
        </is>
      </c>
      <c r="B77" t="inlineStr">
        <is>
          <t>R&amp;D Expense</t>
        </is>
      </c>
      <c r="C77" t="inlineStr">
        <is>
          <t>FY2023 Q2</t>
        </is>
      </c>
      <c r="D77" t="n">
        <v>99533000</v>
      </c>
      <c r="E77" t="inlineStr">
        <is>
          <t>ResearchAndDevelopmentExpense</t>
        </is>
      </c>
      <c r="F77" t="inlineStr">
        <is>
          <t>10-Q</t>
        </is>
      </c>
      <c r="H77" t="inlineStr">
        <is>
          <t>2024-08-06</t>
        </is>
      </c>
      <c r="I77" t="inlineStr">
        <is>
          <t>2023-06-30</t>
        </is>
      </c>
      <c r="J77" t="inlineStr">
        <is>
          <t>USD</t>
        </is>
      </c>
      <c r="K77" t="inlineStr">
        <is>
          <t>財報直接申報值</t>
        </is>
      </c>
    </row>
    <row r="78">
      <c r="A78" t="inlineStr">
        <is>
          <t>研發費用</t>
        </is>
      </c>
      <c r="B78" t="inlineStr">
        <is>
          <t>R&amp;D Expense</t>
        </is>
      </c>
      <c r="C78" t="inlineStr">
        <is>
          <t>FY2023 Q3</t>
        </is>
      </c>
      <c r="D78" t="n">
        <v>105708000</v>
      </c>
      <c r="E78" t="inlineStr">
        <is>
          <t>ResearchAndDevelopmentExpense</t>
        </is>
      </c>
      <c r="F78" t="inlineStr">
        <is>
          <t>10-Q</t>
        </is>
      </c>
      <c r="H78" t="inlineStr">
        <is>
          <t>2024-11-05</t>
        </is>
      </c>
      <c r="I78" t="inlineStr">
        <is>
          <t>2023-09-30</t>
        </is>
      </c>
      <c r="J78" t="inlineStr">
        <is>
          <t>USD</t>
        </is>
      </c>
      <c r="K78" t="inlineStr">
        <is>
          <t>財報直接申報值</t>
        </is>
      </c>
    </row>
    <row r="79">
      <c r="A79" t="inlineStr">
        <is>
          <t>研發費用</t>
        </is>
      </c>
      <c r="B79" t="inlineStr">
        <is>
          <t>R&amp;D Expense</t>
        </is>
      </c>
      <c r="C79" t="inlineStr">
        <is>
          <t>FY2023 Q4</t>
        </is>
      </c>
      <c r="D79" t="n">
        <v>109283000</v>
      </c>
      <c r="E79" t="inlineStr">
        <is>
          <t>ResearchAndDevelopmentExpense</t>
        </is>
      </c>
      <c r="F79" t="inlineStr">
        <is>
          <t>10-K</t>
        </is>
      </c>
      <c r="H79" t="inlineStr">
        <is>
          <t>2026-02-17</t>
        </is>
      </c>
      <c r="I79" t="inlineStr">
        <is>
          <t>2023-12-31</t>
        </is>
      </c>
      <c r="J79" t="inlineStr">
        <is>
          <t>USD</t>
        </is>
      </c>
      <c r="K79" t="inlineStr">
        <is>
          <t>Q4推算＝全年−前三季（或由累計值差分還原）</t>
        </is>
      </c>
    </row>
    <row r="80">
      <c r="A80" t="inlineStr">
        <is>
          <t>研發費用</t>
        </is>
      </c>
      <c r="B80" t="inlineStr">
        <is>
          <t>R&amp;D Expense</t>
        </is>
      </c>
      <c r="C80" t="inlineStr">
        <is>
          <t>FY2024 Q1</t>
        </is>
      </c>
      <c r="D80" t="n">
        <v>110040000</v>
      </c>
      <c r="E80" t="inlineStr">
        <is>
          <t>ResearchAndDevelopmentExpense</t>
        </is>
      </c>
      <c r="F80" t="inlineStr">
        <is>
          <t>10-Q</t>
        </is>
      </c>
      <c r="H80" t="inlineStr">
        <is>
          <t>2025-05-06</t>
        </is>
      </c>
      <c r="I80" t="inlineStr">
        <is>
          <t>2024-03-31</t>
        </is>
      </c>
      <c r="J80" t="inlineStr">
        <is>
          <t>USD</t>
        </is>
      </c>
      <c r="K80" t="inlineStr">
        <is>
          <t>財報直接申報值</t>
        </is>
      </c>
    </row>
    <row r="81">
      <c r="A81" t="inlineStr">
        <is>
          <t>研發費用</t>
        </is>
      </c>
      <c r="B81" t="inlineStr">
        <is>
          <t>R&amp;D Expense</t>
        </is>
      </c>
      <c r="C81" t="inlineStr">
        <is>
          <t>FY2024 Q2</t>
        </is>
      </c>
      <c r="D81" t="n">
        <v>108781000</v>
      </c>
      <c r="E81" t="inlineStr">
        <is>
          <t>ResearchAndDevelopmentExpense</t>
        </is>
      </c>
      <c r="F81" t="inlineStr">
        <is>
          <t>10-Q</t>
        </is>
      </c>
      <c r="H81" t="inlineStr">
        <is>
          <t>2025-08-05</t>
        </is>
      </c>
      <c r="I81" t="inlineStr">
        <is>
          <t>2024-06-30</t>
        </is>
      </c>
      <c r="J81" t="inlineStr">
        <is>
          <t>USD</t>
        </is>
      </c>
      <c r="K81" t="inlineStr">
        <is>
          <t>財報直接申報值</t>
        </is>
      </c>
    </row>
    <row r="82">
      <c r="A82" t="inlineStr">
        <is>
          <t>研發費用</t>
        </is>
      </c>
      <c r="B82" t="inlineStr">
        <is>
          <t>R&amp;D Expense</t>
        </is>
      </c>
      <c r="C82" t="inlineStr">
        <is>
          <t>FY2024 Q3</t>
        </is>
      </c>
      <c r="D82" t="n">
        <v>117555000</v>
      </c>
      <c r="E82" t="inlineStr">
        <is>
          <t>ResearchAndDevelopmentExpense</t>
        </is>
      </c>
      <c r="F82" t="inlineStr">
        <is>
          <t>10-Q</t>
        </is>
      </c>
      <c r="H82" t="inlineStr">
        <is>
          <t>2025-11-04</t>
        </is>
      </c>
      <c r="I82" t="inlineStr">
        <is>
          <t>2024-09-30</t>
        </is>
      </c>
      <c r="J82" t="inlineStr">
        <is>
          <t>USD</t>
        </is>
      </c>
      <c r="K82" t="inlineStr">
        <is>
          <t>財報直接申報值</t>
        </is>
      </c>
    </row>
    <row r="83">
      <c r="A83" t="inlineStr">
        <is>
          <t>研發費用</t>
        </is>
      </c>
      <c r="B83" t="inlineStr">
        <is>
          <t>R&amp;D Expense</t>
        </is>
      </c>
      <c r="C83" t="inlineStr">
        <is>
          <t>FY2024 Q4</t>
        </is>
      </c>
      <c r="D83" t="n">
        <v>171502000</v>
      </c>
      <c r="E83" t="inlineStr">
        <is>
          <t>ResearchAndDevelopmentExpense</t>
        </is>
      </c>
      <c r="F83" t="inlineStr">
        <is>
          <t>10-K</t>
        </is>
      </c>
      <c r="H83" t="inlineStr">
        <is>
          <t>2026-02-17</t>
        </is>
      </c>
      <c r="I83" t="inlineStr">
        <is>
          <t>2024-12-31</t>
        </is>
      </c>
      <c r="J83" t="inlineStr">
        <is>
          <t>USD</t>
        </is>
      </c>
      <c r="K83" t="inlineStr">
        <is>
          <t>Q4推算＝全年−前三季（或由累計值差分還原）</t>
        </is>
      </c>
    </row>
    <row r="84">
      <c r="A84" t="inlineStr">
        <is>
          <t>研發費用</t>
        </is>
      </c>
      <c r="B84" t="inlineStr">
        <is>
          <t>R&amp;D Expense</t>
        </is>
      </c>
      <c r="C84" t="inlineStr">
        <is>
          <t>FY2025 Q1</t>
        </is>
      </c>
      <c r="D84" t="n">
        <v>134889000</v>
      </c>
      <c r="E84" t="inlineStr">
        <is>
          <t>ResearchAndDevelopmentExpense</t>
        </is>
      </c>
      <c r="F84" t="inlineStr">
        <is>
          <t>10-Q</t>
        </is>
      </c>
      <c r="H84" t="inlineStr">
        <is>
          <t>2026-05-05</t>
        </is>
      </c>
      <c r="I84" t="inlineStr">
        <is>
          <t>2025-03-31</t>
        </is>
      </c>
      <c r="J84" t="inlineStr">
        <is>
          <t>USD</t>
        </is>
      </c>
      <c r="K84" t="inlineStr">
        <is>
          <t>財報直接申報值</t>
        </is>
      </c>
    </row>
    <row r="85">
      <c r="A85" t="inlineStr">
        <is>
          <t>研發費用</t>
        </is>
      </c>
      <c r="B85" t="inlineStr">
        <is>
          <t>R&amp;D Expense</t>
        </is>
      </c>
      <c r="C85" t="inlineStr">
        <is>
          <t>FY2025 Q2</t>
        </is>
      </c>
      <c r="D85" t="n">
        <v>135043000</v>
      </c>
      <c r="E85" t="inlineStr">
        <is>
          <t>ResearchAndDevelopmentExpense</t>
        </is>
      </c>
      <c r="F85" t="inlineStr">
        <is>
          <t>10-Q</t>
        </is>
      </c>
      <c r="H85" t="inlineStr">
        <is>
          <t>2026-08-04</t>
        </is>
      </c>
      <c r="I85" t="inlineStr">
        <is>
          <t>2025-06-30</t>
        </is>
      </c>
      <c r="J85" t="inlineStr">
        <is>
          <t>USD</t>
        </is>
      </c>
      <c r="K85" t="inlineStr">
        <is>
          <t>財報直接申報值</t>
        </is>
      </c>
    </row>
    <row r="86">
      <c r="A86" t="inlineStr">
        <is>
          <t>研發費用</t>
        </is>
      </c>
      <c r="B86" t="inlineStr">
        <is>
          <t>R&amp;D Expense</t>
        </is>
      </c>
      <c r="C86" t="inlineStr">
        <is>
          <t>FY2025 Q3</t>
        </is>
      </c>
      <c r="D86" t="n">
        <v>144191000</v>
      </c>
      <c r="E86" t="inlineStr">
        <is>
          <t>ResearchAndDevelopmentExpense</t>
        </is>
      </c>
      <c r="F86" t="inlineStr">
        <is>
          <t>10-Q</t>
        </is>
      </c>
      <c r="H86" t="inlineStr">
        <is>
          <t>2025-11-04</t>
        </is>
      </c>
      <c r="I86" t="inlineStr">
        <is>
          <t>2025-09-30</t>
        </is>
      </c>
      <c r="J86" t="inlineStr">
        <is>
          <t>USD</t>
        </is>
      </c>
      <c r="K86" t="inlineStr">
        <is>
          <t>財報直接申報值</t>
        </is>
      </c>
    </row>
    <row r="87">
      <c r="A87" t="inlineStr">
        <is>
          <t>研發費用</t>
        </is>
      </c>
      <c r="B87" t="inlineStr">
        <is>
          <t>R&amp;D Expense</t>
        </is>
      </c>
      <c r="C87" t="inlineStr">
        <is>
          <t>FY2025 Q4</t>
        </is>
      </c>
      <c r="D87" t="n">
        <v>143554000</v>
      </c>
      <c r="E87" t="inlineStr">
        <is>
          <t>ResearchAndDevelopmentExpense</t>
        </is>
      </c>
      <c r="F87" t="inlineStr">
        <is>
          <t>10-K</t>
        </is>
      </c>
      <c r="H87" t="inlineStr">
        <is>
          <t>2026-02-17</t>
        </is>
      </c>
      <c r="I87" t="inlineStr">
        <is>
          <t>2025-12-31</t>
        </is>
      </c>
      <c r="J87" t="inlineStr">
        <is>
          <t>USD</t>
        </is>
      </c>
      <c r="K87" t="inlineStr">
        <is>
          <t>Q4推算＝全年−前三季（或由累計值差分還原）</t>
        </is>
      </c>
    </row>
    <row r="88">
      <c r="A88" t="inlineStr">
        <is>
          <t>研發費用</t>
        </is>
      </c>
      <c r="B88" t="inlineStr">
        <is>
          <t>R&amp;D Expense</t>
        </is>
      </c>
      <c r="C88" t="inlineStr">
        <is>
          <t>FY2026 Q1</t>
        </is>
      </c>
      <c r="D88" t="n">
        <v>160981000</v>
      </c>
      <c r="E88" t="inlineStr">
        <is>
          <t>ResearchAndDevelopmentExpense</t>
        </is>
      </c>
      <c r="F88" t="inlineStr">
        <is>
          <t>10-Q</t>
        </is>
      </c>
      <c r="H88" t="inlineStr">
        <is>
          <t>2026-05-05</t>
        </is>
      </c>
      <c r="I88" t="inlineStr">
        <is>
          <t>2026-03-31</t>
        </is>
      </c>
      <c r="J88" t="inlineStr">
        <is>
          <t>USD</t>
        </is>
      </c>
      <c r="K88" t="inlineStr">
        <is>
          <t>財報直接申報值</t>
        </is>
      </c>
    </row>
    <row r="89">
      <c r="A89" t="inlineStr">
        <is>
          <t>研發費用</t>
        </is>
      </c>
      <c r="B89" t="inlineStr">
        <is>
          <t>R&amp;D Expense</t>
        </is>
      </c>
      <c r="C89" t="inlineStr">
        <is>
          <t>FY2026 Q2</t>
        </is>
      </c>
      <c r="D89" t="n">
        <v>192513000</v>
      </c>
      <c r="E89" t="inlineStr">
        <is>
          <t>ResearchAndDevelopmentExpense</t>
        </is>
      </c>
      <c r="F89" t="inlineStr">
        <is>
          <t>10-Q</t>
        </is>
      </c>
      <c r="H89" t="inlineStr">
        <is>
          <t>2026-08-04</t>
        </is>
      </c>
      <c r="I89" t="inlineStr">
        <is>
          <t>2026-06-30</t>
        </is>
      </c>
      <c r="J89" t="inlineStr">
        <is>
          <t>USD</t>
        </is>
      </c>
      <c r="K89" t="inlineStr">
        <is>
          <t>財報直接申報值</t>
        </is>
      </c>
    </row>
    <row r="90">
      <c r="A90" t="inlineStr">
        <is>
          <t>銷售及管理費用</t>
        </is>
      </c>
      <c r="B90" t="inlineStr">
        <is>
          <t>SG&amp;A</t>
        </is>
      </c>
      <c r="C90" t="inlineStr">
        <is>
          <t>FY2021 Q1</t>
        </is>
      </c>
      <c r="D90" t="n">
        <v>146569000</v>
      </c>
      <c r="E90" t="inlineStr">
        <is>
          <t>GeneralAndAdministrativeExpense</t>
        </is>
      </c>
      <c r="F90" t="inlineStr">
        <is>
          <t>10-Q</t>
        </is>
      </c>
      <c r="H90" t="inlineStr">
        <is>
          <t>2022-05-09</t>
        </is>
      </c>
      <c r="I90" t="inlineStr">
        <is>
          <t>2021-03-31</t>
        </is>
      </c>
      <c r="J90" t="inlineStr">
        <is>
          <t>USD</t>
        </is>
      </c>
      <c r="K90" t="inlineStr">
        <is>
          <t>財報直接申報值</t>
        </is>
      </c>
    </row>
    <row r="91">
      <c r="A91" t="inlineStr">
        <is>
          <t>銷售及管理費用</t>
        </is>
      </c>
      <c r="B91" t="inlineStr">
        <is>
          <t>SG&amp;A</t>
        </is>
      </c>
      <c r="C91" t="inlineStr">
        <is>
          <t>FY2021 Q2</t>
        </is>
      </c>
      <c r="D91" t="n">
        <v>157961000</v>
      </c>
      <c r="E91" t="inlineStr">
        <is>
          <t>GeneralAndAdministrativeExpense</t>
        </is>
      </c>
      <c r="F91" t="inlineStr">
        <is>
          <t>10-Q</t>
        </is>
      </c>
      <c r="H91" t="inlineStr">
        <is>
          <t>2022-08-08</t>
        </is>
      </c>
      <c r="I91" t="inlineStr">
        <is>
          <t>2021-06-30</t>
        </is>
      </c>
      <c r="J91" t="inlineStr">
        <is>
          <t>USD</t>
        </is>
      </c>
      <c r="K91" t="inlineStr">
        <is>
          <t>財報直接申報值</t>
        </is>
      </c>
    </row>
    <row r="92">
      <c r="A92" t="inlineStr">
        <is>
          <t>銷售及管理費用</t>
        </is>
      </c>
      <c r="B92" t="inlineStr">
        <is>
          <t>SG&amp;A</t>
        </is>
      </c>
      <c r="C92" t="inlineStr">
        <is>
          <t>FY2021 Q3</t>
        </is>
      </c>
      <c r="D92" t="n">
        <v>149524000</v>
      </c>
      <c r="E92" t="inlineStr">
        <is>
          <t>GeneralAndAdministrativeExpense</t>
        </is>
      </c>
      <c r="F92" t="inlineStr">
        <is>
          <t>10-Q</t>
        </is>
      </c>
      <c r="H92" t="inlineStr">
        <is>
          <t>2022-11-07</t>
        </is>
      </c>
      <c r="I92" t="inlineStr">
        <is>
          <t>2021-09-30</t>
        </is>
      </c>
      <c r="J92" t="inlineStr">
        <is>
          <t>USD</t>
        </is>
      </c>
      <c r="K92" t="inlineStr">
        <is>
          <t>財報直接申報值</t>
        </is>
      </c>
    </row>
    <row r="93">
      <c r="A93" t="inlineStr">
        <is>
          <t>銷售及管理費用</t>
        </is>
      </c>
      <c r="B93" t="inlineStr">
        <is>
          <t>SG&amp;A</t>
        </is>
      </c>
      <c r="C93" t="inlineStr">
        <is>
          <t>FY2021 Q4</t>
        </is>
      </c>
      <c r="D93" t="n">
        <v>157478000</v>
      </c>
      <c r="E93" t="inlineStr">
        <is>
          <t>GeneralAndAdministrativeExpense</t>
        </is>
      </c>
      <c r="F93" t="inlineStr">
        <is>
          <t>10-K</t>
        </is>
      </c>
      <c r="H93" t="inlineStr">
        <is>
          <t>2024-02-20</t>
        </is>
      </c>
      <c r="I93" t="inlineStr">
        <is>
          <t>2021-12-31</t>
        </is>
      </c>
      <c r="J93" t="inlineStr">
        <is>
          <t>USD</t>
        </is>
      </c>
      <c r="K93" t="inlineStr">
        <is>
          <t>Q4推算＝全年−前三季（或由累計值差分還原）</t>
        </is>
      </c>
    </row>
    <row r="94">
      <c r="A94" t="inlineStr">
        <is>
          <t>銷售及管理費用</t>
        </is>
      </c>
      <c r="B94" t="inlineStr">
        <is>
          <t>SG&amp;A</t>
        </is>
      </c>
      <c r="C94" t="inlineStr">
        <is>
          <t>FY2022 Q1</t>
        </is>
      </c>
      <c r="D94" t="n">
        <v>142307000</v>
      </c>
      <c r="E94" t="inlineStr">
        <is>
          <t>GeneralAndAdministrativeExpense</t>
        </is>
      </c>
      <c r="F94" t="inlineStr">
        <is>
          <t>10-Q</t>
        </is>
      </c>
      <c r="H94" t="inlineStr">
        <is>
          <t>2023-05-09</t>
        </is>
      </c>
      <c r="I94" t="inlineStr">
        <is>
          <t>2022-03-31</t>
        </is>
      </c>
      <c r="J94" t="inlineStr">
        <is>
          <t>USD</t>
        </is>
      </c>
      <c r="K94" t="inlineStr">
        <is>
          <t>財報直接申報值</t>
        </is>
      </c>
    </row>
    <row r="95">
      <c r="A95" t="inlineStr">
        <is>
          <t>銷售及管理費用</t>
        </is>
      </c>
      <c r="B95" t="inlineStr">
        <is>
          <t>SG&amp;A</t>
        </is>
      </c>
      <c r="C95" t="inlineStr">
        <is>
          <t>FY2022 Q2</t>
        </is>
      </c>
      <c r="D95" t="n">
        <v>155485000</v>
      </c>
      <c r="E95" t="inlineStr">
        <is>
          <t>GeneralAndAdministrativeExpense</t>
        </is>
      </c>
      <c r="F95" t="inlineStr">
        <is>
          <t>10-Q</t>
        </is>
      </c>
      <c r="H95" t="inlineStr">
        <is>
          <t>2023-08-08</t>
        </is>
      </c>
      <c r="I95" t="inlineStr">
        <is>
          <t>2022-06-30</t>
        </is>
      </c>
      <c r="J95" t="inlineStr">
        <is>
          <t>USD</t>
        </is>
      </c>
      <c r="K95" t="inlineStr">
        <is>
          <t>財報直接申報值</t>
        </is>
      </c>
    </row>
    <row r="96">
      <c r="A96" t="inlineStr">
        <is>
          <t>銷售及管理費用</t>
        </is>
      </c>
      <c r="B96" t="inlineStr">
        <is>
          <t>SG&amp;A</t>
        </is>
      </c>
      <c r="C96" t="inlineStr">
        <is>
          <t>FY2022 Q3</t>
        </is>
      </c>
      <c r="D96" t="n">
        <v>148679000</v>
      </c>
      <c r="E96" t="inlineStr">
        <is>
          <t>GeneralAndAdministrativeExpense</t>
        </is>
      </c>
      <c r="F96" t="inlineStr">
        <is>
          <t>10-Q</t>
        </is>
      </c>
      <c r="H96" t="inlineStr">
        <is>
          <t>2023-11-03</t>
        </is>
      </c>
      <c r="I96" t="inlineStr">
        <is>
          <t>2022-09-30</t>
        </is>
      </c>
      <c r="J96" t="inlineStr">
        <is>
          <t>USD</t>
        </is>
      </c>
      <c r="K96" t="inlineStr">
        <is>
          <t>財報直接申報值</t>
        </is>
      </c>
    </row>
    <row r="97">
      <c r="A97" t="inlineStr">
        <is>
          <t>銷售及管理費用</t>
        </is>
      </c>
      <c r="B97" t="inlineStr">
        <is>
          <t>SG&amp;A</t>
        </is>
      </c>
      <c r="C97" t="inlineStr">
        <is>
          <t>FY2022 Q4</t>
        </is>
      </c>
      <c r="D97" t="n">
        <v>149862000</v>
      </c>
      <c r="E97" t="inlineStr">
        <is>
          <t>GeneralAndAdministrativeExpense</t>
        </is>
      </c>
      <c r="F97" t="inlineStr">
        <is>
          <t>10-K</t>
        </is>
      </c>
      <c r="H97" t="inlineStr">
        <is>
          <t>2025-02-18</t>
        </is>
      </c>
      <c r="I97" t="inlineStr">
        <is>
          <t>2022-12-31</t>
        </is>
      </c>
      <c r="J97" t="inlineStr">
        <is>
          <t>USD</t>
        </is>
      </c>
      <c r="K97" t="inlineStr">
        <is>
          <t>Q4推算＝全年−前三季（或由累計值差分還原）</t>
        </is>
      </c>
    </row>
    <row r="98">
      <c r="A98" t="inlineStr">
        <is>
          <t>銷售及管理費用</t>
        </is>
      </c>
      <c r="B98" t="inlineStr">
        <is>
          <t>SG&amp;A</t>
        </is>
      </c>
      <c r="C98" t="inlineStr">
        <is>
          <t>FY2023 Q1</t>
        </is>
      </c>
      <c r="D98" t="n">
        <v>136233000</v>
      </c>
      <c r="E98" t="inlineStr">
        <is>
          <t>GeneralAndAdministrativeExpense</t>
        </is>
      </c>
      <c r="F98" t="inlineStr">
        <is>
          <t>10-Q</t>
        </is>
      </c>
      <c r="H98" t="inlineStr">
        <is>
          <t>2024-05-07</t>
        </is>
      </c>
      <c r="I98" t="inlineStr">
        <is>
          <t>2023-03-31</t>
        </is>
      </c>
      <c r="J98" t="inlineStr">
        <is>
          <t>USD</t>
        </is>
      </c>
      <c r="K98" t="inlineStr">
        <is>
          <t>財報直接申報值</t>
        </is>
      </c>
    </row>
    <row r="99">
      <c r="A99" t="inlineStr">
        <is>
          <t>銷售及管理費用</t>
        </is>
      </c>
      <c r="B99" t="inlineStr">
        <is>
          <t>SG&amp;A</t>
        </is>
      </c>
      <c r="C99" t="inlineStr">
        <is>
          <t>FY2023 Q2</t>
        </is>
      </c>
      <c r="D99" t="n">
        <v>132648000</v>
      </c>
      <c r="E99" t="inlineStr">
        <is>
          <t>GeneralAndAdministrativeExpense</t>
        </is>
      </c>
      <c r="F99" t="inlineStr">
        <is>
          <t>10-Q</t>
        </is>
      </c>
      <c r="H99" t="inlineStr">
        <is>
          <t>2024-08-06</t>
        </is>
      </c>
      <c r="I99" t="inlineStr">
        <is>
          <t>2023-06-30</t>
        </is>
      </c>
      <c r="J99" t="inlineStr">
        <is>
          <t>USD</t>
        </is>
      </c>
      <c r="K99" t="inlineStr">
        <is>
          <t>財報直接申報值</t>
        </is>
      </c>
    </row>
    <row r="100">
      <c r="A100" t="inlineStr">
        <is>
          <t>銷售及管理費用</t>
        </is>
      </c>
      <c r="B100" t="inlineStr">
        <is>
          <t>SG&amp;A</t>
        </is>
      </c>
      <c r="C100" t="inlineStr">
        <is>
          <t>FY2023 Q3</t>
        </is>
      </c>
      <c r="D100" t="n">
        <v>128173000</v>
      </c>
      <c r="E100" t="inlineStr">
        <is>
          <t>GeneralAndAdministrativeExpense</t>
        </is>
      </c>
      <c r="F100" t="inlineStr">
        <is>
          <t>10-Q</t>
        </is>
      </c>
      <c r="H100" t="inlineStr">
        <is>
          <t>2024-11-05</t>
        </is>
      </c>
      <c r="I100" t="inlineStr">
        <is>
          <t>2023-09-30</t>
        </is>
      </c>
      <c r="J100" t="inlineStr">
        <is>
          <t>USD</t>
        </is>
      </c>
      <c r="K100" t="inlineStr">
        <is>
          <t>財報直接申報值</t>
        </is>
      </c>
    </row>
    <row r="101">
      <c r="A101" t="inlineStr">
        <is>
          <t>銷售及管理費用</t>
        </is>
      </c>
      <c r="B101" t="inlineStr">
        <is>
          <t>SG&amp;A</t>
        </is>
      </c>
      <c r="C101" t="inlineStr">
        <is>
          <t>FY2023 Q4</t>
        </is>
      </c>
      <c r="D101" t="n">
        <v>127271000</v>
      </c>
      <c r="E101" t="inlineStr">
        <is>
          <t>GeneralAndAdministrativeExpense</t>
        </is>
      </c>
      <c r="F101" t="inlineStr">
        <is>
          <t>10-K</t>
        </is>
      </c>
      <c r="H101" t="inlineStr">
        <is>
          <t>2026-02-17</t>
        </is>
      </c>
      <c r="I101" t="inlineStr">
        <is>
          <t>2023-12-31</t>
        </is>
      </c>
      <c r="J101" t="inlineStr">
        <is>
          <t>USD</t>
        </is>
      </c>
      <c r="K101" t="inlineStr">
        <is>
          <t>Q4推算＝全年−前三季（或由累計值差分還原）</t>
        </is>
      </c>
    </row>
    <row r="102">
      <c r="A102" t="inlineStr">
        <is>
          <t>銷售及管理費用</t>
        </is>
      </c>
      <c r="B102" t="inlineStr">
        <is>
          <t>SG&amp;A</t>
        </is>
      </c>
      <c r="C102" t="inlineStr">
        <is>
          <t>FY2024 Q1</t>
        </is>
      </c>
      <c r="D102" t="n">
        <v>133984000</v>
      </c>
      <c r="E102" t="inlineStr">
        <is>
          <t>GeneralAndAdministrativeExpense</t>
        </is>
      </c>
      <c r="F102" t="inlineStr">
        <is>
          <t>10-Q</t>
        </is>
      </c>
      <c r="H102" t="inlineStr">
        <is>
          <t>2025-05-06</t>
        </is>
      </c>
      <c r="I102" t="inlineStr">
        <is>
          <t>2024-03-31</t>
        </is>
      </c>
      <c r="J102" t="inlineStr">
        <is>
          <t>USD</t>
        </is>
      </c>
      <c r="K102" t="inlineStr">
        <is>
          <t>財報直接申報值</t>
        </is>
      </c>
    </row>
    <row r="103">
      <c r="A103" t="inlineStr">
        <is>
          <t>銷售及管理費用</t>
        </is>
      </c>
      <c r="B103" t="inlineStr">
        <is>
          <t>SG&amp;A</t>
        </is>
      </c>
      <c r="C103" t="inlineStr">
        <is>
          <t>FY2024 Q2</t>
        </is>
      </c>
      <c r="D103" t="n">
        <v>138643000</v>
      </c>
      <c r="E103" t="inlineStr">
        <is>
          <t>GeneralAndAdministrativeExpense</t>
        </is>
      </c>
      <c r="F103" t="inlineStr">
        <is>
          <t>10-Q</t>
        </is>
      </c>
      <c r="H103" t="inlineStr">
        <is>
          <t>2025-08-05</t>
        </is>
      </c>
      <c r="I103" t="inlineStr">
        <is>
          <t>2024-06-30</t>
        </is>
      </c>
      <c r="J103" t="inlineStr">
        <is>
          <t>USD</t>
        </is>
      </c>
      <c r="K103" t="inlineStr">
        <is>
          <t>財報直接申報值</t>
        </is>
      </c>
    </row>
    <row r="104">
      <c r="A104" t="inlineStr">
        <is>
          <t>銷售及管理費用</t>
        </is>
      </c>
      <c r="B104" t="inlineStr">
        <is>
          <t>SG&amp;A</t>
        </is>
      </c>
      <c r="C104" t="inlineStr">
        <is>
          <t>FY2024 Q3</t>
        </is>
      </c>
      <c r="D104" t="n">
        <v>138708000</v>
      </c>
      <c r="E104" t="inlineStr">
        <is>
          <t>GeneralAndAdministrativeExpense</t>
        </is>
      </c>
      <c r="F104" t="inlineStr">
        <is>
          <t>10-Q</t>
        </is>
      </c>
      <c r="H104" t="inlineStr">
        <is>
          <t>2025-11-04</t>
        </is>
      </c>
      <c r="I104" t="inlineStr">
        <is>
          <t>2024-09-30</t>
        </is>
      </c>
      <c r="J104" t="inlineStr">
        <is>
          <t>USD</t>
        </is>
      </c>
      <c r="K104" t="inlineStr">
        <is>
          <t>財報直接申報值</t>
        </is>
      </c>
    </row>
    <row r="105">
      <c r="A105" t="inlineStr">
        <is>
          <t>銷售及管理費用</t>
        </is>
      </c>
      <c r="B105" t="inlineStr">
        <is>
          <t>SG&amp;A</t>
        </is>
      </c>
      <c r="C105" t="inlineStr">
        <is>
          <t>FY2024 Q4</t>
        </is>
      </c>
      <c r="D105" t="n">
        <v>182146000</v>
      </c>
      <c r="E105" t="inlineStr">
        <is>
          <t>GeneralAndAdministrativeExpense</t>
        </is>
      </c>
      <c r="F105" t="inlineStr">
        <is>
          <t>10-K</t>
        </is>
      </c>
      <c r="H105" t="inlineStr">
        <is>
          <t>2026-02-17</t>
        </is>
      </c>
      <c r="I105" t="inlineStr">
        <is>
          <t>2024-12-31</t>
        </is>
      </c>
      <c r="J105" t="inlineStr">
        <is>
          <t>USD</t>
        </is>
      </c>
      <c r="K105" t="inlineStr">
        <is>
          <t>Q4推算＝全年−前三季（或由累計值差分還原）</t>
        </is>
      </c>
    </row>
    <row r="106">
      <c r="A106" t="inlineStr">
        <is>
          <t>銷售及管理費用</t>
        </is>
      </c>
      <c r="B106" t="inlineStr">
        <is>
          <t>SG&amp;A</t>
        </is>
      </c>
      <c r="C106" t="inlineStr">
        <is>
          <t>FY2025 Q1</t>
        </is>
      </c>
      <c r="D106" t="n">
        <v>163639000</v>
      </c>
      <c r="E106" t="inlineStr">
        <is>
          <t>GeneralAndAdministrativeExpense</t>
        </is>
      </c>
      <c r="F106" t="inlineStr">
        <is>
          <t>10-Q</t>
        </is>
      </c>
      <c r="H106" t="inlineStr">
        <is>
          <t>2026-05-05</t>
        </is>
      </c>
      <c r="I106" t="inlineStr">
        <is>
          <t>2025-03-31</t>
        </is>
      </c>
      <c r="J106" t="inlineStr">
        <is>
          <t>USD</t>
        </is>
      </c>
      <c r="K106" t="inlineStr">
        <is>
          <t>財報直接申報值</t>
        </is>
      </c>
    </row>
    <row r="107">
      <c r="A107" t="inlineStr">
        <is>
          <t>銷售及管理費用</t>
        </is>
      </c>
      <c r="B107" t="inlineStr">
        <is>
          <t>SG&amp;A</t>
        </is>
      </c>
      <c r="C107" t="inlineStr">
        <is>
          <t>FY2025 Q2</t>
        </is>
      </c>
      <c r="D107" t="n">
        <v>162615000</v>
      </c>
      <c r="E107" t="inlineStr">
        <is>
          <t>GeneralAndAdministrativeExpense</t>
        </is>
      </c>
      <c r="F107" t="inlineStr">
        <is>
          <t>10-Q</t>
        </is>
      </c>
      <c r="H107" t="inlineStr">
        <is>
          <t>2026-08-04</t>
        </is>
      </c>
      <c r="I107" t="inlineStr">
        <is>
          <t>2025-06-30</t>
        </is>
      </c>
      <c r="J107" t="inlineStr">
        <is>
          <t>USD</t>
        </is>
      </c>
      <c r="K107" t="inlineStr">
        <is>
          <t>財報直接申報值</t>
        </is>
      </c>
    </row>
    <row r="108">
      <c r="A108" t="inlineStr">
        <is>
          <t>銷售及管理費用</t>
        </is>
      </c>
      <c r="B108" t="inlineStr">
        <is>
          <t>SG&amp;A</t>
        </is>
      </c>
      <c r="C108" t="inlineStr">
        <is>
          <t>FY2025 Q3</t>
        </is>
      </c>
      <c r="D108" t="n">
        <v>161702000</v>
      </c>
      <c r="E108" t="inlineStr">
        <is>
          <t>GeneralAndAdministrativeExpense</t>
        </is>
      </c>
      <c r="F108" t="inlineStr">
        <is>
          <t>10-Q</t>
        </is>
      </c>
      <c r="H108" t="inlineStr">
        <is>
          <t>2025-11-04</t>
        </is>
      </c>
      <c r="I108" t="inlineStr">
        <is>
          <t>2025-09-30</t>
        </is>
      </c>
      <c r="J108" t="inlineStr">
        <is>
          <t>USD</t>
        </is>
      </c>
      <c r="K108" t="inlineStr">
        <is>
          <t>財報直接申報值</t>
        </is>
      </c>
    </row>
    <row r="109">
      <c r="A109" t="inlineStr">
        <is>
          <t>銷售及管理費用</t>
        </is>
      </c>
      <c r="B109" t="inlineStr">
        <is>
          <t>SG&amp;A</t>
        </is>
      </c>
      <c r="C109" t="inlineStr">
        <is>
          <t>FY2025 Q4</t>
        </is>
      </c>
      <c r="D109" t="n">
        <v>169762000</v>
      </c>
      <c r="E109" t="inlineStr">
        <is>
          <t>GeneralAndAdministrativeExpense</t>
        </is>
      </c>
      <c r="F109" t="inlineStr">
        <is>
          <t>10-K</t>
        </is>
      </c>
      <c r="H109" t="inlineStr">
        <is>
          <t>2026-02-17</t>
        </is>
      </c>
      <c r="I109" t="inlineStr">
        <is>
          <t>2025-12-31</t>
        </is>
      </c>
      <c r="J109" t="inlineStr">
        <is>
          <t>USD</t>
        </is>
      </c>
      <c r="K109" t="inlineStr">
        <is>
          <t>Q4推算＝全年−前三季（或由累計值差分還原）</t>
        </is>
      </c>
    </row>
    <row r="110">
      <c r="A110" t="inlineStr">
        <is>
          <t>銷售及管理費用</t>
        </is>
      </c>
      <c r="B110" t="inlineStr">
        <is>
          <t>SG&amp;A</t>
        </is>
      </c>
      <c r="C110" t="inlineStr">
        <is>
          <t>FY2026 Q1</t>
        </is>
      </c>
      <c r="D110" t="n">
        <v>182586000</v>
      </c>
      <c r="E110" t="inlineStr">
        <is>
          <t>GeneralAndAdministrativeExpense</t>
        </is>
      </c>
      <c r="F110" t="inlineStr">
        <is>
          <t>10-Q</t>
        </is>
      </c>
      <c r="H110" t="inlineStr">
        <is>
          <t>2026-05-05</t>
        </is>
      </c>
      <c r="I110" t="inlineStr">
        <is>
          <t>2026-03-31</t>
        </is>
      </c>
      <c r="J110" t="inlineStr">
        <is>
          <t>USD</t>
        </is>
      </c>
      <c r="K110" t="inlineStr">
        <is>
          <t>財報直接申報值</t>
        </is>
      </c>
    </row>
    <row r="111">
      <c r="A111" t="inlineStr">
        <is>
          <t>銷售及管理費用</t>
        </is>
      </c>
      <c r="B111" t="inlineStr">
        <is>
          <t>SG&amp;A</t>
        </is>
      </c>
      <c r="C111" t="inlineStr">
        <is>
          <t>FY2026 Q2</t>
        </is>
      </c>
      <c r="D111" t="n">
        <v>194577000</v>
      </c>
      <c r="E111" t="inlineStr">
        <is>
          <t>GeneralAndAdministrativeExpense</t>
        </is>
      </c>
      <c r="F111" t="inlineStr">
        <is>
          <t>10-Q</t>
        </is>
      </c>
      <c r="H111" t="inlineStr">
        <is>
          <t>2026-08-04</t>
        </is>
      </c>
      <c r="I111" t="inlineStr">
        <is>
          <t>2026-06-30</t>
        </is>
      </c>
      <c r="J111" t="inlineStr">
        <is>
          <t>USD</t>
        </is>
      </c>
      <c r="K111" t="inlineStr">
        <is>
          <t>財報直接申報值</t>
        </is>
      </c>
    </row>
    <row r="112">
      <c r="A112" t="inlineStr">
        <is>
          <t>行銷費用</t>
        </is>
      </c>
      <c r="B112" t="inlineStr">
        <is>
          <t>Selling &amp; Marketing</t>
        </is>
      </c>
      <c r="C112" t="inlineStr">
        <is>
          <t>FY2021 Q1</t>
        </is>
      </c>
      <c r="D112" t="n">
        <v>136097000</v>
      </c>
      <c r="E112" t="inlineStr">
        <is>
          <t>SellingAndMarketingExpense</t>
        </is>
      </c>
      <c r="F112" t="inlineStr">
        <is>
          <t>10-Q</t>
        </is>
      </c>
      <c r="H112" t="inlineStr">
        <is>
          <t>2022-05-09</t>
        </is>
      </c>
      <c r="I112" t="inlineStr">
        <is>
          <t>2021-03-31</t>
        </is>
      </c>
      <c r="J112" t="inlineStr">
        <is>
          <t>USD</t>
        </is>
      </c>
      <c r="K112" t="inlineStr">
        <is>
          <t>財報直接申報值</t>
        </is>
      </c>
    </row>
    <row r="113">
      <c r="A113" t="inlineStr">
        <is>
          <t>行銷費用</t>
        </is>
      </c>
      <c r="B113" t="inlineStr">
        <is>
          <t>Selling &amp; Marketing</t>
        </is>
      </c>
      <c r="C113" t="inlineStr">
        <is>
          <t>FY2021 Q2</t>
        </is>
      </c>
      <c r="D113" t="n">
        <v>162379000</v>
      </c>
      <c r="E113" t="inlineStr">
        <is>
          <t>SellingAndMarketingExpense</t>
        </is>
      </c>
      <c r="F113" t="inlineStr">
        <is>
          <t>10-Q</t>
        </is>
      </c>
      <c r="H113" t="inlineStr">
        <is>
          <t>2022-08-08</t>
        </is>
      </c>
      <c r="I113" t="inlineStr">
        <is>
          <t>2021-06-30</t>
        </is>
      </c>
      <c r="J113" t="inlineStr">
        <is>
          <t>USD</t>
        </is>
      </c>
      <c r="K113" t="inlineStr">
        <is>
          <t>財報直接申報值</t>
        </is>
      </c>
    </row>
    <row r="114">
      <c r="A114" t="inlineStr">
        <is>
          <t>行銷費用</t>
        </is>
      </c>
      <c r="B114" t="inlineStr">
        <is>
          <t>Selling &amp; Marketing</t>
        </is>
      </c>
      <c r="C114" t="inlineStr">
        <is>
          <t>FY2021 Q3</t>
        </is>
      </c>
      <c r="D114" t="n">
        <v>153443000</v>
      </c>
      <c r="E114" t="inlineStr">
        <is>
          <t>SellingAndMarketingExpense</t>
        </is>
      </c>
      <c r="F114" t="inlineStr">
        <is>
          <t>10-Q</t>
        </is>
      </c>
      <c r="H114" t="inlineStr">
        <is>
          <t>2022-11-07</t>
        </is>
      </c>
      <c r="I114" t="inlineStr">
        <is>
          <t>2021-09-30</t>
        </is>
      </c>
      <c r="J114" t="inlineStr">
        <is>
          <t>USD</t>
        </is>
      </c>
      <c r="K114" t="inlineStr">
        <is>
          <t>財報直接申報值</t>
        </is>
      </c>
    </row>
    <row r="115">
      <c r="A115" t="inlineStr">
        <is>
          <t>行銷費用</t>
        </is>
      </c>
      <c r="B115" t="inlineStr">
        <is>
          <t>Selling &amp; Marketing</t>
        </is>
      </c>
      <c r="C115" t="inlineStr">
        <is>
          <t>FY2021 Q4</t>
        </is>
      </c>
      <c r="D115" t="n">
        <v>162593000</v>
      </c>
      <c r="E115" t="inlineStr">
        <is>
          <t>SellingAndMarketingExpense</t>
        </is>
      </c>
      <c r="F115" t="inlineStr">
        <is>
          <t>10-K</t>
        </is>
      </c>
      <c r="H115" t="inlineStr">
        <is>
          <t>2024-02-20</t>
        </is>
      </c>
      <c r="I115" t="inlineStr">
        <is>
          <t>2021-12-31</t>
        </is>
      </c>
      <c r="J115" t="inlineStr">
        <is>
          <t>USD</t>
        </is>
      </c>
      <c r="K115" t="inlineStr">
        <is>
          <t>Q4推算＝全年−前三季（或由累計值差分還原）</t>
        </is>
      </c>
    </row>
    <row r="116">
      <c r="A116" t="inlineStr">
        <is>
          <t>行銷費用</t>
        </is>
      </c>
      <c r="B116" t="inlineStr">
        <is>
          <t>Selling &amp; Marketing</t>
        </is>
      </c>
      <c r="C116" t="inlineStr">
        <is>
          <t>FY2022 Q1</t>
        </is>
      </c>
      <c r="D116" t="n">
        <v>160485000</v>
      </c>
      <c r="E116" t="inlineStr">
        <is>
          <t>SellingAndMarketingExpense</t>
        </is>
      </c>
      <c r="F116" t="inlineStr">
        <is>
          <t>10-Q</t>
        </is>
      </c>
      <c r="H116" t="inlineStr">
        <is>
          <t>2023-05-09</t>
        </is>
      </c>
      <c r="I116" t="inlineStr">
        <is>
          <t>2022-03-31</t>
        </is>
      </c>
      <c r="J116" t="inlineStr">
        <is>
          <t>USD</t>
        </is>
      </c>
      <c r="K116" t="inlineStr">
        <is>
          <t>財報直接申報值</t>
        </is>
      </c>
    </row>
    <row r="117">
      <c r="A117" t="inlineStr">
        <is>
          <t>行銷費用</t>
        </is>
      </c>
      <c r="B117" t="inlineStr">
        <is>
          <t>Selling &amp; Marketing</t>
        </is>
      </c>
      <c r="C117" t="inlineStr">
        <is>
          <t>FY2022 Q2</t>
        </is>
      </c>
      <c r="D117" t="n">
        <v>168875000</v>
      </c>
      <c r="E117" t="inlineStr">
        <is>
          <t>SellingAndMarketingExpense</t>
        </is>
      </c>
      <c r="F117" t="inlineStr">
        <is>
          <t>10-Q</t>
        </is>
      </c>
      <c r="H117" t="inlineStr">
        <is>
          <t>2023-08-08</t>
        </is>
      </c>
      <c r="I117" t="inlineStr">
        <is>
          <t>2022-06-30</t>
        </is>
      </c>
      <c r="J117" t="inlineStr">
        <is>
          <t>USD</t>
        </is>
      </c>
      <c r="K117" t="inlineStr">
        <is>
          <t>財報直接申報值</t>
        </is>
      </c>
    </row>
    <row r="118">
      <c r="A118" t="inlineStr">
        <is>
          <t>行銷費用</t>
        </is>
      </c>
      <c r="B118" t="inlineStr">
        <is>
          <t>Selling &amp; Marketing</t>
        </is>
      </c>
      <c r="C118" t="inlineStr">
        <is>
          <t>FY2022 Q3</t>
        </is>
      </c>
      <c r="D118" t="n">
        <v>182918000</v>
      </c>
      <c r="E118" t="inlineStr">
        <is>
          <t>SellingAndMarketingExpense</t>
        </is>
      </c>
      <c r="F118" t="inlineStr">
        <is>
          <t>10-Q</t>
        </is>
      </c>
      <c r="H118" t="inlineStr">
        <is>
          <t>2023-11-03</t>
        </is>
      </c>
      <c r="I118" t="inlineStr">
        <is>
          <t>2022-09-30</t>
        </is>
      </c>
      <c r="J118" t="inlineStr">
        <is>
          <t>USD</t>
        </is>
      </c>
      <c r="K118" t="inlineStr">
        <is>
          <t>財報直接申報值</t>
        </is>
      </c>
    </row>
    <row r="119">
      <c r="A119" t="inlineStr">
        <is>
          <t>行銷費用</t>
        </is>
      </c>
      <c r="B119" t="inlineStr">
        <is>
          <t>Selling &amp; Marketing</t>
        </is>
      </c>
      <c r="C119" t="inlineStr">
        <is>
          <t>FY2022 Q4</t>
        </is>
      </c>
      <c r="D119" t="n">
        <v>190233000</v>
      </c>
      <c r="E119" t="inlineStr">
        <is>
          <t>SellingAndMarketingExpense</t>
        </is>
      </c>
      <c r="F119" t="inlineStr">
        <is>
          <t>10-K</t>
        </is>
      </c>
      <c r="H119" t="inlineStr">
        <is>
          <t>2025-02-18</t>
        </is>
      </c>
      <c r="I119" t="inlineStr">
        <is>
          <t>2022-12-31</t>
        </is>
      </c>
      <c r="J119" t="inlineStr">
        <is>
          <t>USD</t>
        </is>
      </c>
      <c r="K119" t="inlineStr">
        <is>
          <t>Q4推算＝全年−前三季（或由累計值差分還原）</t>
        </is>
      </c>
    </row>
    <row r="120">
      <c r="A120" t="inlineStr">
        <is>
          <t>行銷費用</t>
        </is>
      </c>
      <c r="B120" t="inlineStr">
        <is>
          <t>Selling &amp; Marketing</t>
        </is>
      </c>
      <c r="C120" t="inlineStr">
        <is>
          <t>FY2023 Q1</t>
        </is>
      </c>
      <c r="D120" t="n">
        <v>187093000</v>
      </c>
      <c r="E120" t="inlineStr">
        <is>
          <t>SellingAndMarketingExpense</t>
        </is>
      </c>
      <c r="F120" t="inlineStr">
        <is>
          <t>10-Q</t>
        </is>
      </c>
      <c r="H120" t="inlineStr">
        <is>
          <t>2024-05-07</t>
        </is>
      </c>
      <c r="I120" t="inlineStr">
        <is>
          <t>2023-03-31</t>
        </is>
      </c>
      <c r="J120" t="inlineStr">
        <is>
          <t>USD</t>
        </is>
      </c>
      <c r="K120" t="inlineStr">
        <is>
          <t>財報直接申報值</t>
        </is>
      </c>
    </row>
    <row r="121">
      <c r="A121" t="inlineStr">
        <is>
          <t>行銷費用</t>
        </is>
      </c>
      <c r="B121" t="inlineStr">
        <is>
          <t>Selling &amp; Marketing</t>
        </is>
      </c>
      <c r="C121" t="inlineStr">
        <is>
          <t>FY2023 Q2</t>
        </is>
      </c>
      <c r="D121" t="n">
        <v>184163000</v>
      </c>
      <c r="E121" t="inlineStr">
        <is>
          <t>SellingAndMarketingExpense</t>
        </is>
      </c>
      <c r="F121" t="inlineStr">
        <is>
          <t>10-Q</t>
        </is>
      </c>
      <c r="H121" t="inlineStr">
        <is>
          <t>2024-08-06</t>
        </is>
      </c>
      <c r="I121" t="inlineStr">
        <is>
          <t>2023-06-30</t>
        </is>
      </c>
      <c r="J121" t="inlineStr">
        <is>
          <t>USD</t>
        </is>
      </c>
      <c r="K121" t="inlineStr">
        <is>
          <t>財報直接申報值</t>
        </is>
      </c>
    </row>
    <row r="122">
      <c r="A122" t="inlineStr">
        <is>
          <t>行銷費用</t>
        </is>
      </c>
      <c r="B122" t="inlineStr">
        <is>
          <t>Selling &amp; Marketing</t>
        </is>
      </c>
      <c r="C122" t="inlineStr">
        <is>
          <t>FY2023 Q3</t>
        </is>
      </c>
      <c r="D122" t="n">
        <v>176373000</v>
      </c>
      <c r="E122" t="inlineStr">
        <is>
          <t>SellingAndMarketingExpense</t>
        </is>
      </c>
      <c r="F122" t="inlineStr">
        <is>
          <t>10-Q</t>
        </is>
      </c>
      <c r="H122" t="inlineStr">
        <is>
          <t>2024-11-05</t>
        </is>
      </c>
      <c r="I122" t="inlineStr">
        <is>
          <t>2023-09-30</t>
        </is>
      </c>
      <c r="J122" t="inlineStr">
        <is>
          <t>USD</t>
        </is>
      </c>
      <c r="K122" t="inlineStr">
        <is>
          <t>財報直接申報值</t>
        </is>
      </c>
    </row>
    <row r="123">
      <c r="A123" t="inlineStr">
        <is>
          <t>行銷費用</t>
        </is>
      </c>
      <c r="B123" t="inlineStr">
        <is>
          <t>Selling &amp; Marketing</t>
        </is>
      </c>
      <c r="C123" t="inlineStr">
        <is>
          <t>FY2023 Q4</t>
        </is>
      </c>
      <c r="D123" t="n">
        <v>197363000</v>
      </c>
      <c r="E123" t="inlineStr">
        <is>
          <t>SellingAndMarketingExpense</t>
        </is>
      </c>
      <c r="F123" t="inlineStr">
        <is>
          <t>10-K</t>
        </is>
      </c>
      <c r="H123" t="inlineStr">
        <is>
          <t>2026-02-17</t>
        </is>
      </c>
      <c r="I123" t="inlineStr">
        <is>
          <t>2023-12-31</t>
        </is>
      </c>
      <c r="J123" t="inlineStr">
        <is>
          <t>USD</t>
        </is>
      </c>
      <c r="K123" t="inlineStr">
        <is>
          <t>Q4推算＝全年−前三季（或由累計值差分還原）</t>
        </is>
      </c>
    </row>
    <row r="124">
      <c r="A124" t="inlineStr">
        <is>
          <t>行銷費用</t>
        </is>
      </c>
      <c r="B124" t="inlineStr">
        <is>
          <t>Selling &amp; Marketing</t>
        </is>
      </c>
      <c r="C124" t="inlineStr">
        <is>
          <t>FY2024 Q1</t>
        </is>
      </c>
      <c r="D124" t="n">
        <v>193177000</v>
      </c>
      <c r="E124" t="inlineStr">
        <is>
          <t>SellingAndMarketingExpense</t>
        </is>
      </c>
      <c r="F124" t="inlineStr">
        <is>
          <t>10-Q</t>
        </is>
      </c>
      <c r="H124" t="inlineStr">
        <is>
          <t>2025-05-06</t>
        </is>
      </c>
      <c r="I124" t="inlineStr">
        <is>
          <t>2024-03-31</t>
        </is>
      </c>
      <c r="J124" t="inlineStr">
        <is>
          <t>USD</t>
        </is>
      </c>
      <c r="K124" t="inlineStr">
        <is>
          <t>財報直接申報值</t>
        </is>
      </c>
    </row>
    <row r="125">
      <c r="A125" t="inlineStr">
        <is>
          <t>行銷費用</t>
        </is>
      </c>
      <c r="B125" t="inlineStr">
        <is>
          <t>Selling &amp; Marketing</t>
        </is>
      </c>
      <c r="C125" t="inlineStr">
        <is>
          <t>FY2024 Q2</t>
        </is>
      </c>
      <c r="D125" t="n">
        <v>196809000</v>
      </c>
      <c r="E125" t="inlineStr">
        <is>
          <t>SellingAndMarketingExpense</t>
        </is>
      </c>
      <c r="F125" t="inlineStr">
        <is>
          <t>10-Q</t>
        </is>
      </c>
      <c r="H125" t="inlineStr">
        <is>
          <t>2025-08-05</t>
        </is>
      </c>
      <c r="I125" t="inlineStr">
        <is>
          <t>2024-06-30</t>
        </is>
      </c>
      <c r="J125" t="inlineStr">
        <is>
          <t>USD</t>
        </is>
      </c>
      <c r="K125" t="inlineStr">
        <is>
          <t>財報直接申報值</t>
        </is>
      </c>
    </row>
    <row r="126">
      <c r="A126" t="inlineStr">
        <is>
          <t>行銷費用</t>
        </is>
      </c>
      <c r="B126" t="inlineStr">
        <is>
          <t>Selling &amp; Marketing</t>
        </is>
      </c>
      <c r="C126" t="inlineStr">
        <is>
          <t>FY2024 Q3</t>
        </is>
      </c>
      <c r="D126" t="n">
        <v>209474000</v>
      </c>
      <c r="E126" t="inlineStr">
        <is>
          <t>SellingAndMarketingExpense</t>
        </is>
      </c>
      <c r="F126" t="inlineStr">
        <is>
          <t>10-Q</t>
        </is>
      </c>
      <c r="H126" t="inlineStr">
        <is>
          <t>2025-11-04</t>
        </is>
      </c>
      <c r="I126" t="inlineStr">
        <is>
          <t>2024-09-30</t>
        </is>
      </c>
      <c r="J126" t="inlineStr">
        <is>
          <t>USD</t>
        </is>
      </c>
      <c r="K126" t="inlineStr">
        <is>
          <t>財報直接申報值</t>
        </is>
      </c>
    </row>
    <row r="127">
      <c r="A127" t="inlineStr">
        <is>
          <t>行銷費用</t>
        </is>
      </c>
      <c r="B127" t="inlineStr">
        <is>
          <t>Selling &amp; Marketing</t>
        </is>
      </c>
      <c r="C127" t="inlineStr">
        <is>
          <t>FY2024 Q4</t>
        </is>
      </c>
      <c r="D127" t="n">
        <v>288295000</v>
      </c>
      <c r="E127" t="inlineStr">
        <is>
          <t>SellingAndMarketingExpense</t>
        </is>
      </c>
      <c r="F127" t="inlineStr">
        <is>
          <t>10-K</t>
        </is>
      </c>
      <c r="H127" t="inlineStr">
        <is>
          <t>2026-02-17</t>
        </is>
      </c>
      <c r="I127" t="inlineStr">
        <is>
          <t>2024-12-31</t>
        </is>
      </c>
      <c r="J127" t="inlineStr">
        <is>
          <t>USD</t>
        </is>
      </c>
      <c r="K127" t="inlineStr">
        <is>
          <t>Q4推算＝全年−前三季（或由累計值差分還原）</t>
        </is>
      </c>
    </row>
    <row r="128">
      <c r="A128" t="inlineStr">
        <is>
          <t>行銷費用</t>
        </is>
      </c>
      <c r="B128" t="inlineStr">
        <is>
          <t>Selling &amp; Marketing</t>
        </is>
      </c>
      <c r="C128" t="inlineStr">
        <is>
          <t>FY2025 Q1</t>
        </is>
      </c>
      <c r="D128" t="n">
        <v>236309000</v>
      </c>
      <c r="E128" t="inlineStr">
        <is>
          <t>SellingAndMarketingExpense</t>
        </is>
      </c>
      <c r="F128" t="inlineStr">
        <is>
          <t>10-Q</t>
        </is>
      </c>
      <c r="H128" t="inlineStr">
        <is>
          <t>2026-05-05</t>
        </is>
      </c>
      <c r="I128" t="inlineStr">
        <is>
          <t>2025-03-31</t>
        </is>
      </c>
      <c r="J128" t="inlineStr">
        <is>
          <t>USD</t>
        </is>
      </c>
      <c r="K128" t="inlineStr">
        <is>
          <t>財報直接申報值</t>
        </is>
      </c>
    </row>
    <row r="129">
      <c r="A129" t="inlineStr">
        <is>
          <t>行銷費用</t>
        </is>
      </c>
      <c r="B129" t="inlineStr">
        <is>
          <t>Selling &amp; Marketing</t>
        </is>
      </c>
      <c r="C129" t="inlineStr">
        <is>
          <t>FY2025 Q2</t>
        </is>
      </c>
      <c r="D129" t="n">
        <v>243788000</v>
      </c>
      <c r="E129" t="inlineStr">
        <is>
          <t>SellingAndMarketingExpense</t>
        </is>
      </c>
      <c r="F129" t="inlineStr">
        <is>
          <t>10-Q</t>
        </is>
      </c>
      <c r="H129" t="inlineStr">
        <is>
          <t>2026-08-04</t>
        </is>
      </c>
      <c r="I129" t="inlineStr">
        <is>
          <t>2025-06-30</t>
        </is>
      </c>
      <c r="J129" t="inlineStr">
        <is>
          <t>USD</t>
        </is>
      </c>
      <c r="K129" t="inlineStr">
        <is>
          <t>財報直接申報值</t>
        </is>
      </c>
    </row>
    <row r="130">
      <c r="A130" t="inlineStr">
        <is>
          <t>行銷費用</t>
        </is>
      </c>
      <c r="B130" t="inlineStr">
        <is>
          <t>Selling &amp; Marketing</t>
        </is>
      </c>
      <c r="C130" t="inlineStr">
        <is>
          <t>FY2025 Q3</t>
        </is>
      </c>
      <c r="D130" t="n">
        <v>274636000</v>
      </c>
      <c r="E130" t="inlineStr">
        <is>
          <t>SellingAndMarketingExpense</t>
        </is>
      </c>
      <c r="F130" t="inlineStr">
        <is>
          <t>10-Q</t>
        </is>
      </c>
      <c r="H130" t="inlineStr">
        <is>
          <t>2025-11-04</t>
        </is>
      </c>
      <c r="I130" t="inlineStr">
        <is>
          <t>2025-09-30</t>
        </is>
      </c>
      <c r="J130" t="inlineStr">
        <is>
          <t>USD</t>
        </is>
      </c>
      <c r="K130" t="inlineStr">
        <is>
          <t>財報直接申報值</t>
        </is>
      </c>
    </row>
    <row r="131">
      <c r="A131" t="inlineStr">
        <is>
          <t>行銷費用</t>
        </is>
      </c>
      <c r="B131" t="inlineStr">
        <is>
          <t>Selling &amp; Marketing</t>
        </is>
      </c>
      <c r="C131" t="inlineStr">
        <is>
          <t>FY2025 Q4</t>
        </is>
      </c>
      <c r="D131" t="n">
        <v>302126000</v>
      </c>
      <c r="E131" t="inlineStr">
        <is>
          <t>SellingAndMarketingExpense</t>
        </is>
      </c>
      <c r="F131" t="inlineStr">
        <is>
          <t>10-K</t>
        </is>
      </c>
      <c r="H131" t="inlineStr">
        <is>
          <t>2026-02-17</t>
        </is>
      </c>
      <c r="I131" t="inlineStr">
        <is>
          <t>2025-12-31</t>
        </is>
      </c>
      <c r="J131" t="inlineStr">
        <is>
          <t>USD</t>
        </is>
      </c>
      <c r="K131" t="inlineStr">
        <is>
          <t>Q4推算＝全年−前三季（或由累計值差分還原）</t>
        </is>
      </c>
    </row>
    <row r="132">
      <c r="A132" t="inlineStr">
        <is>
          <t>行銷費用</t>
        </is>
      </c>
      <c r="B132" t="inlineStr">
        <is>
          <t>Selling &amp; Marketing</t>
        </is>
      </c>
      <c r="C132" t="inlineStr">
        <is>
          <t>FY2026 Q1</t>
        </is>
      </c>
      <c r="D132" t="n">
        <v>319220000</v>
      </c>
      <c r="E132" t="inlineStr">
        <is>
          <t>SellingAndMarketingExpense</t>
        </is>
      </c>
      <c r="F132" t="inlineStr">
        <is>
          <t>10-Q</t>
        </is>
      </c>
      <c r="H132" t="inlineStr">
        <is>
          <t>2026-05-05</t>
        </is>
      </c>
      <c r="I132" t="inlineStr">
        <is>
          <t>2026-03-31</t>
        </is>
      </c>
      <c r="J132" t="inlineStr">
        <is>
          <t>USD</t>
        </is>
      </c>
      <c r="K132" t="inlineStr">
        <is>
          <t>財報直接申報值</t>
        </is>
      </c>
    </row>
    <row r="133">
      <c r="A133" t="inlineStr">
        <is>
          <t>行銷費用</t>
        </is>
      </c>
      <c r="B133" t="inlineStr">
        <is>
          <t>Selling &amp; Marketing</t>
        </is>
      </c>
      <c r="C133" t="inlineStr">
        <is>
          <t>FY2026 Q2</t>
        </is>
      </c>
      <c r="D133" t="n">
        <v>339500000</v>
      </c>
      <c r="E133" t="inlineStr">
        <is>
          <t>SellingAndMarketingExpense</t>
        </is>
      </c>
      <c r="F133" t="inlineStr">
        <is>
          <t>10-Q</t>
        </is>
      </c>
      <c r="H133" t="inlineStr">
        <is>
          <t>2026-08-04</t>
        </is>
      </c>
      <c r="I133" t="inlineStr">
        <is>
          <t>2026-06-30</t>
        </is>
      </c>
      <c r="J133" t="inlineStr">
        <is>
          <t>USD</t>
        </is>
      </c>
      <c r="K133" t="inlineStr">
        <is>
          <t>財報直接申報值</t>
        </is>
      </c>
    </row>
    <row r="134">
      <c r="A134" t="inlineStr">
        <is>
          <t>營業費用合計</t>
        </is>
      </c>
      <c r="B134" t="inlineStr">
        <is>
          <t>Total Operating Expenses</t>
        </is>
      </c>
      <c r="C134" t="inlineStr">
        <is>
          <t>FY2021 Q1</t>
        </is>
      </c>
      <c r="D134" t="n">
        <v>381137000</v>
      </c>
      <c r="E134" t="inlineStr">
        <is>
          <t>OperatingExpenses</t>
        </is>
      </c>
      <c r="F134" t="inlineStr">
        <is>
          <t>10-Q</t>
        </is>
      </c>
      <c r="H134" t="inlineStr">
        <is>
          <t>2022-05-09</t>
        </is>
      </c>
      <c r="I134" t="inlineStr">
        <is>
          <t>2021-03-31</t>
        </is>
      </c>
      <c r="J134" t="inlineStr">
        <is>
          <t>USD</t>
        </is>
      </c>
      <c r="K134" t="inlineStr">
        <is>
          <t>財報直接申報值</t>
        </is>
      </c>
    </row>
    <row r="135">
      <c r="A135" t="inlineStr">
        <is>
          <t>營業費用合計</t>
        </is>
      </c>
      <c r="B135" t="inlineStr">
        <is>
          <t>Total Operating Expenses</t>
        </is>
      </c>
      <c r="C135" t="inlineStr">
        <is>
          <t>FY2021 Q2</t>
        </is>
      </c>
      <c r="D135" t="n">
        <v>430864000</v>
      </c>
      <c r="E135" t="inlineStr">
        <is>
          <t>OperatingExpenses</t>
        </is>
      </c>
      <c r="F135" t="inlineStr">
        <is>
          <t>10-Q</t>
        </is>
      </c>
      <c r="H135" t="inlineStr">
        <is>
          <t>2022-08-08</t>
        </is>
      </c>
      <c r="I135" t="inlineStr">
        <is>
          <t>2021-06-30</t>
        </is>
      </c>
      <c r="J135" t="inlineStr">
        <is>
          <t>USD</t>
        </is>
      </c>
      <c r="K135" t="inlineStr">
        <is>
          <t>財報直接申報值</t>
        </is>
      </c>
    </row>
    <row r="136">
      <c r="A136" t="inlineStr">
        <is>
          <t>營業費用合計</t>
        </is>
      </c>
      <c r="B136" t="inlineStr">
        <is>
          <t>Total Operating Expenses</t>
        </is>
      </c>
      <c r="C136" t="inlineStr">
        <is>
          <t>FY2021 Q3</t>
        </is>
      </c>
      <c r="D136" t="n">
        <v>397283000</v>
      </c>
      <c r="E136" t="inlineStr">
        <is>
          <t>OperatingExpenses</t>
        </is>
      </c>
      <c r="F136" t="inlineStr">
        <is>
          <t>10-Q</t>
        </is>
      </c>
      <c r="H136" t="inlineStr">
        <is>
          <t>2022-11-07</t>
        </is>
      </c>
      <c r="I136" t="inlineStr">
        <is>
          <t>2021-09-30</t>
        </is>
      </c>
      <c r="J136" t="inlineStr">
        <is>
          <t>USD</t>
        </is>
      </c>
      <c r="K136" t="inlineStr">
        <is>
          <t>財報直接申報值</t>
        </is>
      </c>
    </row>
    <row r="137">
      <c r="A137" t="inlineStr">
        <is>
          <t>營業費用合計</t>
        </is>
      </c>
      <c r="B137" t="inlineStr">
        <is>
          <t>Total Operating Expenses</t>
        </is>
      </c>
      <c r="C137" t="inlineStr">
        <is>
          <t>FY2021 Q4</t>
        </is>
      </c>
      <c r="D137" t="n">
        <v>404247000</v>
      </c>
      <c r="E137" t="inlineStr">
        <is>
          <t>OperatingExpenses</t>
        </is>
      </c>
      <c r="F137" t="inlineStr">
        <is>
          <t>10-K</t>
        </is>
      </c>
      <c r="H137" t="inlineStr">
        <is>
          <t>2024-02-20</t>
        </is>
      </c>
      <c r="I137" t="inlineStr">
        <is>
          <t>2021-12-31</t>
        </is>
      </c>
      <c r="J137" t="inlineStr">
        <is>
          <t>USD</t>
        </is>
      </c>
      <c r="K137" t="inlineStr">
        <is>
          <t>Q4推算＝全年−前三季（或由累計值差分還原）</t>
        </is>
      </c>
    </row>
    <row r="138">
      <c r="A138" t="inlineStr">
        <is>
          <t>營業費用合計</t>
        </is>
      </c>
      <c r="B138" t="inlineStr">
        <is>
          <t>Total Operating Expenses</t>
        </is>
      </c>
      <c r="C138" t="inlineStr">
        <is>
          <t>FY2022 Q1</t>
        </is>
      </c>
      <c r="D138" t="n">
        <v>391393000</v>
      </c>
      <c r="E138" t="inlineStr">
        <is>
          <t>OperatingExpenses</t>
        </is>
      </c>
      <c r="F138" t="inlineStr">
        <is>
          <t>10-Q</t>
        </is>
      </c>
      <c r="H138" t="inlineStr">
        <is>
          <t>2023-05-09</t>
        </is>
      </c>
      <c r="I138" t="inlineStr">
        <is>
          <t>2022-03-31</t>
        </is>
      </c>
      <c r="J138" t="inlineStr">
        <is>
          <t>USD</t>
        </is>
      </c>
      <c r="K138" t="inlineStr">
        <is>
          <t>財報直接申報值</t>
        </is>
      </c>
    </row>
    <row r="139">
      <c r="A139" t="inlineStr">
        <is>
          <t>營業費用合計</t>
        </is>
      </c>
      <c r="B139" t="inlineStr">
        <is>
          <t>Total Operating Expenses</t>
        </is>
      </c>
      <c r="C139" t="inlineStr">
        <is>
          <t>FY2022 Q2</t>
        </is>
      </c>
      <c r="D139" t="n">
        <v>412531000</v>
      </c>
      <c r="E139" t="inlineStr">
        <is>
          <t>OperatingExpenses</t>
        </is>
      </c>
      <c r="F139" t="inlineStr">
        <is>
          <t>10-Q</t>
        </is>
      </c>
      <c r="H139" t="inlineStr">
        <is>
          <t>2023-08-08</t>
        </is>
      </c>
      <c r="I139" t="inlineStr">
        <is>
          <t>2022-06-30</t>
        </is>
      </c>
      <c r="J139" t="inlineStr">
        <is>
          <t>USD</t>
        </is>
      </c>
      <c r="K139" t="inlineStr">
        <is>
          <t>財報直接申報值</t>
        </is>
      </c>
    </row>
    <row r="140">
      <c r="A140" t="inlineStr">
        <is>
          <t>營業費用合計</t>
        </is>
      </c>
      <c r="B140" t="inlineStr">
        <is>
          <t>Total Operating Expenses</t>
        </is>
      </c>
      <c r="C140" t="inlineStr">
        <is>
          <t>FY2022 Q3</t>
        </is>
      </c>
      <c r="D140" t="n">
        <v>432460000</v>
      </c>
      <c r="E140" t="inlineStr">
        <is>
          <t>OperatingExpenses</t>
        </is>
      </c>
      <c r="F140" t="inlineStr">
        <is>
          <t>10-Q</t>
        </is>
      </c>
      <c r="H140" t="inlineStr">
        <is>
          <t>2023-11-03</t>
        </is>
      </c>
      <c r="I140" t="inlineStr">
        <is>
          <t>2022-09-30</t>
        </is>
      </c>
      <c r="J140" t="inlineStr">
        <is>
          <t>USD</t>
        </is>
      </c>
      <c r="K140" t="inlineStr">
        <is>
          <t>財報直接申報值</t>
        </is>
      </c>
    </row>
    <row r="141">
      <c r="A141" t="inlineStr">
        <is>
          <t>營業費用合計</t>
        </is>
      </c>
      <c r="B141" t="inlineStr">
        <is>
          <t>Total Operating Expenses</t>
        </is>
      </c>
      <c r="C141" t="inlineStr">
        <is>
          <t>FY2022 Q4</t>
        </is>
      </c>
      <c r="D141" t="n">
        <v>422139000</v>
      </c>
      <c r="E141" t="inlineStr">
        <is>
          <t>OperatingExpenses</t>
        </is>
      </c>
      <c r="F141" t="inlineStr">
        <is>
          <t>10-K</t>
        </is>
      </c>
      <c r="H141" t="inlineStr">
        <is>
          <t>2025-02-18</t>
        </is>
      </c>
      <c r="I141" t="inlineStr">
        <is>
          <t>2022-12-31</t>
        </is>
      </c>
      <c r="J141" t="inlineStr">
        <is>
          <t>USD</t>
        </is>
      </c>
      <c r="K141" t="inlineStr">
        <is>
          <t>Q4推算＝全年−前三季（或由累計值差分還原）</t>
        </is>
      </c>
    </row>
    <row r="142">
      <c r="A142" t="inlineStr">
        <is>
          <t>營業費用合計</t>
        </is>
      </c>
      <c r="B142" t="inlineStr">
        <is>
          <t>Total Operating Expenses</t>
        </is>
      </c>
      <c r="C142" t="inlineStr">
        <is>
          <t>FY2023 Q1</t>
        </is>
      </c>
      <c r="D142" t="n">
        <v>413426000</v>
      </c>
      <c r="E142" t="inlineStr">
        <is>
          <t>OperatingExpenses</t>
        </is>
      </c>
      <c r="F142" t="inlineStr">
        <is>
          <t>10-Q</t>
        </is>
      </c>
      <c r="H142" t="inlineStr">
        <is>
          <t>2024-05-07</t>
        </is>
      </c>
      <c r="I142" t="inlineStr">
        <is>
          <t>2023-03-31</t>
        </is>
      </c>
      <c r="J142" t="inlineStr">
        <is>
          <t>USD</t>
        </is>
      </c>
      <c r="K142" t="inlineStr">
        <is>
          <t>財報直接申報值</t>
        </is>
      </c>
    </row>
    <row r="143">
      <c r="A143" t="inlineStr">
        <is>
          <t>營業費用合計</t>
        </is>
      </c>
      <c r="B143" t="inlineStr">
        <is>
          <t>Total Operating Expenses</t>
        </is>
      </c>
      <c r="C143" t="inlineStr">
        <is>
          <t>FY2023 Q2</t>
        </is>
      </c>
      <c r="D143" t="n">
        <v>416344000</v>
      </c>
      <c r="E143" t="inlineStr">
        <is>
          <t>OperatingExpenses</t>
        </is>
      </c>
      <c r="F143" t="inlineStr">
        <is>
          <t>10-Q</t>
        </is>
      </c>
      <c r="H143" t="inlineStr">
        <is>
          <t>2024-08-06</t>
        </is>
      </c>
      <c r="I143" t="inlineStr">
        <is>
          <t>2023-06-30</t>
        </is>
      </c>
      <c r="J143" t="inlineStr">
        <is>
          <t>USD</t>
        </is>
      </c>
      <c r="K143" t="inlineStr">
        <is>
          <t>財報直接申報值</t>
        </is>
      </c>
    </row>
    <row r="144">
      <c r="A144" t="inlineStr">
        <is>
          <t>營業費用合計</t>
        </is>
      </c>
      <c r="B144" t="inlineStr">
        <is>
          <t>Total Operating Expenses</t>
        </is>
      </c>
      <c r="C144" t="inlineStr">
        <is>
          <t>FY2023 Q3</t>
        </is>
      </c>
      <c r="D144" t="n">
        <v>410254000</v>
      </c>
      <c r="E144" t="inlineStr">
        <is>
          <t>OperatingExpenses</t>
        </is>
      </c>
      <c r="F144" t="inlineStr">
        <is>
          <t>10-Q</t>
        </is>
      </c>
      <c r="H144" t="inlineStr">
        <is>
          <t>2024-11-05</t>
        </is>
      </c>
      <c r="I144" t="inlineStr">
        <is>
          <t>2023-09-30</t>
        </is>
      </c>
      <c r="J144" t="inlineStr">
        <is>
          <t>USD</t>
        </is>
      </c>
      <c r="K144" t="inlineStr">
        <is>
          <t>財報直接申報值</t>
        </is>
      </c>
    </row>
    <row r="145">
      <c r="A145" t="inlineStr">
        <is>
          <t>營業費用合計</t>
        </is>
      </c>
      <c r="B145" t="inlineStr">
        <is>
          <t>Total Operating Expenses</t>
        </is>
      </c>
      <c r="C145" t="inlineStr">
        <is>
          <t>FY2023 Q4</t>
        </is>
      </c>
      <c r="D145" t="n">
        <v>433917000</v>
      </c>
      <c r="E145" t="inlineStr">
        <is>
          <t>OperatingExpenses</t>
        </is>
      </c>
      <c r="F145" t="inlineStr">
        <is>
          <t>10-K</t>
        </is>
      </c>
      <c r="H145" t="inlineStr">
        <is>
          <t>2026-02-17</t>
        </is>
      </c>
      <c r="I145" t="inlineStr">
        <is>
          <t>2023-12-31</t>
        </is>
      </c>
      <c r="J145" t="inlineStr">
        <is>
          <t>USD</t>
        </is>
      </c>
      <c r="K145" t="inlineStr">
        <is>
          <t>Q4推算＝全年−前三季（或由累計值差分還原）</t>
        </is>
      </c>
    </row>
    <row r="146">
      <c r="A146" t="inlineStr">
        <is>
          <t>營業費用合計</t>
        </is>
      </c>
      <c r="B146" t="inlineStr">
        <is>
          <t>Total Operating Expenses</t>
        </is>
      </c>
      <c r="C146" t="inlineStr">
        <is>
          <t>FY2024 Q1</t>
        </is>
      </c>
      <c r="D146" t="n">
        <v>437201000</v>
      </c>
      <c r="E146" t="inlineStr">
        <is>
          <t>OperatingExpenses</t>
        </is>
      </c>
      <c r="F146" t="inlineStr">
        <is>
          <t>10-Q</t>
        </is>
      </c>
      <c r="H146" t="inlineStr">
        <is>
          <t>2025-05-06</t>
        </is>
      </c>
      <c r="I146" t="inlineStr">
        <is>
          <t>2024-03-31</t>
        </is>
      </c>
      <c r="J146" t="inlineStr">
        <is>
          <t>USD</t>
        </is>
      </c>
      <c r="K146" t="inlineStr">
        <is>
          <t>財報直接申報值</t>
        </is>
      </c>
    </row>
    <row r="147">
      <c r="A147" t="inlineStr">
        <is>
          <t>營業費用合計</t>
        </is>
      </c>
      <c r="B147" t="inlineStr">
        <is>
          <t>Total Operating Expenses</t>
        </is>
      </c>
      <c r="C147" t="inlineStr">
        <is>
          <t>FY2024 Q2</t>
        </is>
      </c>
      <c r="D147" t="n">
        <v>444233000</v>
      </c>
      <c r="E147" t="inlineStr">
        <is>
          <t>OperatingExpenses</t>
        </is>
      </c>
      <c r="F147" t="inlineStr">
        <is>
          <t>10-Q</t>
        </is>
      </c>
      <c r="H147" t="inlineStr">
        <is>
          <t>2025-08-05</t>
        </is>
      </c>
      <c r="I147" t="inlineStr">
        <is>
          <t>2024-06-30</t>
        </is>
      </c>
      <c r="J147" t="inlineStr">
        <is>
          <t>USD</t>
        </is>
      </c>
      <c r="K147" t="inlineStr">
        <is>
          <t>財報直接申報值</t>
        </is>
      </c>
    </row>
    <row r="148">
      <c r="A148" t="inlineStr">
        <is>
          <t>營業費用合計</t>
        </is>
      </c>
      <c r="B148" t="inlineStr">
        <is>
          <t>Total Operating Expenses</t>
        </is>
      </c>
      <c r="C148" t="inlineStr">
        <is>
          <t>FY2024 Q3</t>
        </is>
      </c>
      <c r="D148" t="n">
        <v>465737000</v>
      </c>
      <c r="E148" t="inlineStr">
        <is>
          <t>OperatingExpenses</t>
        </is>
      </c>
      <c r="F148" t="inlineStr">
        <is>
          <t>10-Q</t>
        </is>
      </c>
      <c r="H148" t="inlineStr">
        <is>
          <t>2025-11-04</t>
        </is>
      </c>
      <c r="I148" t="inlineStr">
        <is>
          <t>2024-09-30</t>
        </is>
      </c>
      <c r="J148" t="inlineStr">
        <is>
          <t>USD</t>
        </is>
      </c>
      <c r="K148" t="inlineStr">
        <is>
          <t>財報直接申報值</t>
        </is>
      </c>
    </row>
    <row r="149">
      <c r="A149" t="inlineStr">
        <is>
          <t>營業費用合計</t>
        </is>
      </c>
      <c r="B149" t="inlineStr">
        <is>
          <t>Total Operating Expenses</t>
        </is>
      </c>
      <c r="C149" t="inlineStr">
        <is>
          <t>FY2024 Q4</t>
        </is>
      </c>
      <c r="D149" t="n">
        <v>641943000</v>
      </c>
      <c r="E149" t="inlineStr">
        <is>
          <t>OperatingExpenses</t>
        </is>
      </c>
      <c r="F149" t="inlineStr">
        <is>
          <t>10-K</t>
        </is>
      </c>
      <c r="H149" t="inlineStr">
        <is>
          <t>2026-02-17</t>
        </is>
      </c>
      <c r="I149" t="inlineStr">
        <is>
          <t>2024-12-31</t>
        </is>
      </c>
      <c r="J149" t="inlineStr">
        <is>
          <t>USD</t>
        </is>
      </c>
      <c r="K149" t="inlineStr">
        <is>
          <t>Q4推算＝全年−前三季（或由累計值差分還原）</t>
        </is>
      </c>
    </row>
    <row r="150">
      <c r="A150" t="inlineStr">
        <is>
          <t>營業費用合計</t>
        </is>
      </c>
      <c r="B150" t="inlineStr">
        <is>
          <t>Total Operating Expenses</t>
        </is>
      </c>
      <c r="C150" t="inlineStr">
        <is>
          <t>FY2025 Q1</t>
        </is>
      </c>
      <c r="D150" t="n">
        <v>534837000</v>
      </c>
      <c r="E150" t="inlineStr">
        <is>
          <t>OperatingExpenses</t>
        </is>
      </c>
      <c r="F150" t="inlineStr">
        <is>
          <t>10-Q</t>
        </is>
      </c>
      <c r="H150" t="inlineStr">
        <is>
          <t>2026-05-05</t>
        </is>
      </c>
      <c r="I150" t="inlineStr">
        <is>
          <t>2025-03-31</t>
        </is>
      </c>
      <c r="J150" t="inlineStr">
        <is>
          <t>USD</t>
        </is>
      </c>
      <c r="K150" t="inlineStr">
        <is>
          <t>財報直接申報值</t>
        </is>
      </c>
    </row>
    <row r="151">
      <c r="A151" t="inlineStr">
        <is>
          <t>營業費用合計</t>
        </is>
      </c>
      <c r="B151" t="inlineStr">
        <is>
          <t>Total Operating Expenses</t>
        </is>
      </c>
      <c r="C151" t="inlineStr">
        <is>
          <t>FY2025 Q2</t>
        </is>
      </c>
      <c r="D151" t="n">
        <v>541446000</v>
      </c>
      <c r="E151" t="inlineStr">
        <is>
          <t>OperatingExpenses</t>
        </is>
      </c>
      <c r="F151" t="inlineStr">
        <is>
          <t>10-Q</t>
        </is>
      </c>
      <c r="H151" t="inlineStr">
        <is>
          <t>2026-08-04</t>
        </is>
      </c>
      <c r="I151" t="inlineStr">
        <is>
          <t>2025-06-30</t>
        </is>
      </c>
      <c r="J151" t="inlineStr">
        <is>
          <t>USD</t>
        </is>
      </c>
      <c r="K151" t="inlineStr">
        <is>
          <t>財報直接申報值</t>
        </is>
      </c>
    </row>
    <row r="152">
      <c r="A152" t="inlineStr">
        <is>
          <t>營業費用合計</t>
        </is>
      </c>
      <c r="B152" t="inlineStr">
        <is>
          <t>Total Operating Expenses</t>
        </is>
      </c>
      <c r="C152" t="inlineStr">
        <is>
          <t>FY2025 Q3</t>
        </is>
      </c>
      <c r="D152" t="n">
        <v>580529000</v>
      </c>
      <c r="E152" t="inlineStr">
        <is>
          <t>OperatingExpenses</t>
        </is>
      </c>
      <c r="F152" t="inlineStr">
        <is>
          <t>10-Q</t>
        </is>
      </c>
      <c r="H152" t="inlineStr">
        <is>
          <t>2025-11-04</t>
        </is>
      </c>
      <c r="I152" t="inlineStr">
        <is>
          <t>2025-09-30</t>
        </is>
      </c>
      <c r="J152" t="inlineStr">
        <is>
          <t>USD</t>
        </is>
      </c>
      <c r="K152" t="inlineStr">
        <is>
          <t>財報直接申報值</t>
        </is>
      </c>
    </row>
    <row r="153">
      <c r="A153" t="inlineStr">
        <is>
          <t>營業費用合計</t>
        </is>
      </c>
      <c r="B153" t="inlineStr">
        <is>
          <t>Total Operating Expenses</t>
        </is>
      </c>
      <c r="C153" t="inlineStr">
        <is>
          <t>FY2025 Q4</t>
        </is>
      </c>
      <c r="D153" t="n">
        <v>615442000</v>
      </c>
      <c r="E153" t="inlineStr">
        <is>
          <t>OperatingExpenses</t>
        </is>
      </c>
      <c r="F153" t="inlineStr">
        <is>
          <t>10-K</t>
        </is>
      </c>
      <c r="H153" t="inlineStr">
        <is>
          <t>2026-02-17</t>
        </is>
      </c>
      <c r="I153" t="inlineStr">
        <is>
          <t>2025-12-31</t>
        </is>
      </c>
      <c r="J153" t="inlineStr">
        <is>
          <t>USD</t>
        </is>
      </c>
      <c r="K153" t="inlineStr">
        <is>
          <t>Q4推算＝全年−前三季（或由累計值差分還原）</t>
        </is>
      </c>
    </row>
    <row r="154">
      <c r="A154" t="inlineStr">
        <is>
          <t>營業費用合計</t>
        </is>
      </c>
      <c r="B154" t="inlineStr">
        <is>
          <t>Total Operating Expenses</t>
        </is>
      </c>
      <c r="C154" t="inlineStr">
        <is>
          <t>FY2026 Q1</t>
        </is>
      </c>
      <c r="D154" t="n">
        <v>662787000</v>
      </c>
      <c r="E154" t="inlineStr">
        <is>
          <t>OperatingExpenses</t>
        </is>
      </c>
      <c r="F154" t="inlineStr">
        <is>
          <t>10-Q</t>
        </is>
      </c>
      <c r="H154" t="inlineStr">
        <is>
          <t>2026-05-05</t>
        </is>
      </c>
      <c r="I154" t="inlineStr">
        <is>
          <t>2026-03-31</t>
        </is>
      </c>
      <c r="J154" t="inlineStr">
        <is>
          <t>USD</t>
        </is>
      </c>
      <c r="K154" t="inlineStr">
        <is>
          <t>財報直接申報值</t>
        </is>
      </c>
    </row>
    <row r="155">
      <c r="A155" t="inlineStr">
        <is>
          <t>營業費用合計</t>
        </is>
      </c>
      <c r="B155" t="inlineStr">
        <is>
          <t>Total Operating Expenses</t>
        </is>
      </c>
      <c r="C155" t="inlineStr">
        <is>
          <t>FY2026 Q2</t>
        </is>
      </c>
      <c r="D155" t="n">
        <v>726590000</v>
      </c>
      <c r="E155" t="inlineStr">
        <is>
          <t>OperatingExpenses</t>
        </is>
      </c>
      <c r="F155" t="inlineStr">
        <is>
          <t>10-Q</t>
        </is>
      </c>
      <c r="H155" t="inlineStr">
        <is>
          <t>2026-08-04</t>
        </is>
      </c>
      <c r="I155" t="inlineStr">
        <is>
          <t>2026-06-30</t>
        </is>
      </c>
      <c r="J155" t="inlineStr">
        <is>
          <t>USD</t>
        </is>
      </c>
      <c r="K155" t="inlineStr">
        <is>
          <t>財報直接申報值</t>
        </is>
      </c>
    </row>
    <row r="156">
      <c r="A156" t="inlineStr">
        <is>
          <t>營業利益</t>
        </is>
      </c>
      <c r="B156" t="inlineStr">
        <is>
          <t>Operating Income</t>
        </is>
      </c>
      <c r="C156" t="inlineStr">
        <is>
          <t>FY2021 Q1</t>
        </is>
      </c>
      <c r="D156" t="n">
        <v>-114014000</v>
      </c>
      <c r="E156" t="inlineStr">
        <is>
          <t>OperatingIncomeLoss</t>
        </is>
      </c>
      <c r="F156" t="inlineStr">
        <is>
          <t>10-Q</t>
        </is>
      </c>
      <c r="H156" t="inlineStr">
        <is>
          <t>2022-05-09</t>
        </is>
      </c>
      <c r="I156" t="inlineStr">
        <is>
          <t>2021-03-31</t>
        </is>
      </c>
      <c r="J156" t="inlineStr">
        <is>
          <t>USD</t>
        </is>
      </c>
      <c r="K156" t="inlineStr">
        <is>
          <t>財報直接申報值</t>
        </is>
      </c>
    </row>
    <row r="157">
      <c r="A157" t="inlineStr">
        <is>
          <t>營業利益</t>
        </is>
      </c>
      <c r="B157" t="inlineStr">
        <is>
          <t>Operating Income</t>
        </is>
      </c>
      <c r="C157" t="inlineStr">
        <is>
          <t>FY2021 Q2</t>
        </is>
      </c>
      <c r="D157" t="n">
        <v>-146148000</v>
      </c>
      <c r="E157" t="inlineStr">
        <is>
          <t>OperatingIncomeLoss</t>
        </is>
      </c>
      <c r="F157" t="inlineStr">
        <is>
          <t>10-Q</t>
        </is>
      </c>
      <c r="H157" t="inlineStr">
        <is>
          <t>2022-08-08</t>
        </is>
      </c>
      <c r="I157" t="inlineStr">
        <is>
          <t>2021-06-30</t>
        </is>
      </c>
      <c r="J157" t="inlineStr">
        <is>
          <t>USD</t>
        </is>
      </c>
      <c r="K157" t="inlineStr">
        <is>
          <t>財報直接申報值</t>
        </is>
      </c>
    </row>
    <row r="158">
      <c r="A158" t="inlineStr">
        <is>
          <t>營業利益</t>
        </is>
      </c>
      <c r="B158" t="inlineStr">
        <is>
          <t>Operating Income</t>
        </is>
      </c>
      <c r="C158" t="inlineStr">
        <is>
          <t>FY2021 Q3</t>
        </is>
      </c>
      <c r="D158" t="n">
        <v>-91941000</v>
      </c>
      <c r="E158" t="inlineStr">
        <is>
          <t>OperatingIncomeLoss</t>
        </is>
      </c>
      <c r="F158" t="inlineStr">
        <is>
          <t>10-Q</t>
        </is>
      </c>
      <c r="H158" t="inlineStr">
        <is>
          <t>2022-11-07</t>
        </is>
      </c>
      <c r="I158" t="inlineStr">
        <is>
          <t>2021-09-30</t>
        </is>
      </c>
      <c r="J158" t="inlineStr">
        <is>
          <t>USD</t>
        </is>
      </c>
      <c r="K158" t="inlineStr">
        <is>
          <t>財報直接申報值</t>
        </is>
      </c>
    </row>
    <row r="159">
      <c r="A159" t="inlineStr">
        <is>
          <t>營業利益</t>
        </is>
      </c>
      <c r="B159" t="inlineStr">
        <is>
          <t>Operating Income</t>
        </is>
      </c>
      <c r="C159" t="inlineStr">
        <is>
          <t>FY2021 Q4</t>
        </is>
      </c>
      <c r="D159" t="n">
        <v>-58943000</v>
      </c>
      <c r="E159" t="inlineStr">
        <is>
          <t>OperatingIncomeLoss</t>
        </is>
      </c>
      <c r="F159" t="inlineStr">
        <is>
          <t>10-K</t>
        </is>
      </c>
      <c r="H159" t="inlineStr">
        <is>
          <t>2024-02-20</t>
        </is>
      </c>
      <c r="I159" t="inlineStr">
        <is>
          <t>2021-12-31</t>
        </is>
      </c>
      <c r="J159" t="inlineStr">
        <is>
          <t>USD</t>
        </is>
      </c>
      <c r="K159" t="inlineStr">
        <is>
          <t>Q4推算＝全年−前三季（或由累計值差分還原）</t>
        </is>
      </c>
    </row>
    <row r="160">
      <c r="A160" t="inlineStr">
        <is>
          <t>營業利益</t>
        </is>
      </c>
      <c r="B160" t="inlineStr">
        <is>
          <t>Operating Income</t>
        </is>
      </c>
      <c r="C160" t="inlineStr">
        <is>
          <t>FY2022 Q1</t>
        </is>
      </c>
      <c r="D160" t="n">
        <v>-39439000</v>
      </c>
      <c r="E160" t="inlineStr">
        <is>
          <t>OperatingIncomeLoss</t>
        </is>
      </c>
      <c r="F160" t="inlineStr">
        <is>
          <t>10-Q</t>
        </is>
      </c>
      <c r="H160" t="inlineStr">
        <is>
          <t>2023-05-09</t>
        </is>
      </c>
      <c r="I160" t="inlineStr">
        <is>
          <t>2022-03-31</t>
        </is>
      </c>
      <c r="J160" t="inlineStr">
        <is>
          <t>USD</t>
        </is>
      </c>
      <c r="K160" t="inlineStr">
        <is>
          <t>財報直接申報值</t>
        </is>
      </c>
    </row>
    <row r="161">
      <c r="A161" t="inlineStr">
        <is>
          <t>營業利益</t>
        </is>
      </c>
      <c r="B161" t="inlineStr">
        <is>
          <t>Operating Income</t>
        </is>
      </c>
      <c r="C161" t="inlineStr">
        <is>
          <t>FY2022 Q2</t>
        </is>
      </c>
      <c r="D161" t="n">
        <v>-41745000</v>
      </c>
      <c r="E161" t="inlineStr">
        <is>
          <t>OperatingIncomeLoss</t>
        </is>
      </c>
      <c r="F161" t="inlineStr">
        <is>
          <t>10-Q</t>
        </is>
      </c>
      <c r="H161" t="inlineStr">
        <is>
          <t>2023-08-08</t>
        </is>
      </c>
      <c r="I161" t="inlineStr">
        <is>
          <t>2022-06-30</t>
        </is>
      </c>
      <c r="J161" t="inlineStr">
        <is>
          <t>USD</t>
        </is>
      </c>
      <c r="K161" t="inlineStr">
        <is>
          <t>財報直接申報值</t>
        </is>
      </c>
    </row>
    <row r="162">
      <c r="A162" t="inlineStr">
        <is>
          <t>營業利益</t>
        </is>
      </c>
      <c r="B162" t="inlineStr">
        <is>
          <t>Operating Income</t>
        </is>
      </c>
      <c r="C162" t="inlineStr">
        <is>
          <t>FY2022 Q3</t>
        </is>
      </c>
      <c r="D162" t="n">
        <v>-62191000</v>
      </c>
      <c r="E162" t="inlineStr">
        <is>
          <t>OperatingIncomeLoss</t>
        </is>
      </c>
      <c r="F162" t="inlineStr">
        <is>
          <t>10-Q</t>
        </is>
      </c>
      <c r="H162" t="inlineStr">
        <is>
          <t>2023-11-03</t>
        </is>
      </c>
      <c r="I162" t="inlineStr">
        <is>
          <t>2022-09-30</t>
        </is>
      </c>
      <c r="J162" t="inlineStr">
        <is>
          <t>USD</t>
        </is>
      </c>
      <c r="K162" t="inlineStr">
        <is>
          <t>財報直接申報值</t>
        </is>
      </c>
    </row>
    <row r="163">
      <c r="A163" t="inlineStr">
        <is>
          <t>營業利益</t>
        </is>
      </c>
      <c r="B163" t="inlineStr">
        <is>
          <t>Operating Income</t>
        </is>
      </c>
      <c r="C163" t="inlineStr">
        <is>
          <t>FY2022 Q4</t>
        </is>
      </c>
      <c r="D163" t="n">
        <v>-17826000</v>
      </c>
      <c r="E163" t="inlineStr">
        <is>
          <t>OperatingIncomeLoss</t>
        </is>
      </c>
      <c r="F163" t="inlineStr">
        <is>
          <t>10-K</t>
        </is>
      </c>
      <c r="H163" t="inlineStr">
        <is>
          <t>2025-02-18</t>
        </is>
      </c>
      <c r="I163" t="inlineStr">
        <is>
          <t>2022-12-31</t>
        </is>
      </c>
      <c r="J163" t="inlineStr">
        <is>
          <t>USD</t>
        </is>
      </c>
      <c r="K163" t="inlineStr">
        <is>
          <t>Q4推算＝全年−前三季（或由累計值差分還原）</t>
        </is>
      </c>
    </row>
    <row r="164">
      <c r="A164" t="inlineStr">
        <is>
          <t>營業利益</t>
        </is>
      </c>
      <c r="B164" t="inlineStr">
        <is>
          <t>Operating Income</t>
        </is>
      </c>
      <c r="C164" t="inlineStr">
        <is>
          <t>FY2023 Q1</t>
        </is>
      </c>
      <c r="D164" t="n">
        <v>4115000</v>
      </c>
      <c r="E164" t="inlineStr">
        <is>
          <t>OperatingIncomeLoss</t>
        </is>
      </c>
      <c r="F164" t="inlineStr">
        <is>
          <t>10-Q</t>
        </is>
      </c>
      <c r="H164" t="inlineStr">
        <is>
          <t>2024-05-07</t>
        </is>
      </c>
      <c r="I164" t="inlineStr">
        <is>
          <t>2023-03-31</t>
        </is>
      </c>
      <c r="J164" t="inlineStr">
        <is>
          <t>USD</t>
        </is>
      </c>
      <c r="K164" t="inlineStr">
        <is>
          <t>財報直接申報值</t>
        </is>
      </c>
    </row>
    <row r="165">
      <c r="A165" t="inlineStr">
        <is>
          <t>營業利益</t>
        </is>
      </c>
      <c r="B165" t="inlineStr">
        <is>
          <t>Operating Income</t>
        </is>
      </c>
      <c r="C165" t="inlineStr">
        <is>
          <t>FY2023 Q2</t>
        </is>
      </c>
      <c r="D165" t="n">
        <v>10074000</v>
      </c>
      <c r="E165" t="inlineStr">
        <is>
          <t>OperatingIncomeLoss</t>
        </is>
      </c>
      <c r="F165" t="inlineStr">
        <is>
          <t>10-Q</t>
        </is>
      </c>
      <c r="H165" t="inlineStr">
        <is>
          <t>2024-08-06</t>
        </is>
      </c>
      <c r="I165" t="inlineStr">
        <is>
          <t>2023-06-30</t>
        </is>
      </c>
      <c r="J165" t="inlineStr">
        <is>
          <t>USD</t>
        </is>
      </c>
      <c r="K165" t="inlineStr">
        <is>
          <t>財報直接申報值</t>
        </is>
      </c>
    </row>
    <row r="166">
      <c r="A166" t="inlineStr">
        <is>
          <t>營業利益</t>
        </is>
      </c>
      <c r="B166" t="inlineStr">
        <is>
          <t>Operating Income</t>
        </is>
      </c>
      <c r="C166" t="inlineStr">
        <is>
          <t>FY2023 Q3</t>
        </is>
      </c>
      <c r="D166" t="n">
        <v>39983000</v>
      </c>
      <c r="E166" t="inlineStr">
        <is>
          <t>OperatingIncomeLoss</t>
        </is>
      </c>
      <c r="F166" t="inlineStr">
        <is>
          <t>10-Q</t>
        </is>
      </c>
      <c r="H166" t="inlineStr">
        <is>
          <t>2024-11-05</t>
        </is>
      </c>
      <c r="I166" t="inlineStr">
        <is>
          <t>2023-09-30</t>
        </is>
      </c>
      <c r="J166" t="inlineStr">
        <is>
          <t>USD</t>
        </is>
      </c>
      <c r="K166" t="inlineStr">
        <is>
          <t>財報直接申報值</t>
        </is>
      </c>
    </row>
    <row r="167">
      <c r="A167" t="inlineStr">
        <is>
          <t>營業利益</t>
        </is>
      </c>
      <c r="B167" t="inlineStr">
        <is>
          <t>Operating Income</t>
        </is>
      </c>
      <c r="C167" t="inlineStr">
        <is>
          <t>FY2023 Q4</t>
        </is>
      </c>
      <c r="D167" t="n">
        <v>65794000</v>
      </c>
      <c r="E167" t="inlineStr">
        <is>
          <t>OperatingIncomeLoss</t>
        </is>
      </c>
      <c r="F167" t="inlineStr">
        <is>
          <t>10-K</t>
        </is>
      </c>
      <c r="H167" t="inlineStr">
        <is>
          <t>2026-02-17</t>
        </is>
      </c>
      <c r="I167" t="inlineStr">
        <is>
          <t>2023-12-31</t>
        </is>
      </c>
      <c r="J167" t="inlineStr">
        <is>
          <t>USD</t>
        </is>
      </c>
      <c r="K167" t="inlineStr">
        <is>
          <t>Q4推算＝全年−前三季（或由累計值差分還原）</t>
        </is>
      </c>
    </row>
    <row r="168">
      <c r="A168" t="inlineStr">
        <is>
          <t>營業利益</t>
        </is>
      </c>
      <c r="B168" t="inlineStr">
        <is>
          <t>Operating Income</t>
        </is>
      </c>
      <c r="C168" t="inlineStr">
        <is>
          <t>FY2024 Q1</t>
        </is>
      </c>
      <c r="D168" t="n">
        <v>80881000</v>
      </c>
      <c r="E168" t="inlineStr">
        <is>
          <t>OperatingIncomeLoss</t>
        </is>
      </c>
      <c r="F168" t="inlineStr">
        <is>
          <t>10-Q</t>
        </is>
      </c>
      <c r="H168" t="inlineStr">
        <is>
          <t>2025-05-06</t>
        </is>
      </c>
      <c r="I168" t="inlineStr">
        <is>
          <t>2024-03-31</t>
        </is>
      </c>
      <c r="J168" t="inlineStr">
        <is>
          <t>USD</t>
        </is>
      </c>
      <c r="K168" t="inlineStr">
        <is>
          <t>財報直接申報值</t>
        </is>
      </c>
    </row>
    <row r="169">
      <c r="A169" t="inlineStr">
        <is>
          <t>營業利益</t>
        </is>
      </c>
      <c r="B169" t="inlineStr">
        <is>
          <t>Operating Income</t>
        </is>
      </c>
      <c r="C169" t="inlineStr">
        <is>
          <t>FY2024 Q2</t>
        </is>
      </c>
      <c r="D169" t="n">
        <v>105339000</v>
      </c>
      <c r="E169" t="inlineStr">
        <is>
          <t>OperatingIncomeLoss</t>
        </is>
      </c>
      <c r="F169" t="inlineStr">
        <is>
          <t>10-Q</t>
        </is>
      </c>
      <c r="H169" t="inlineStr">
        <is>
          <t>2025-08-05</t>
        </is>
      </c>
      <c r="I169" t="inlineStr">
        <is>
          <t>2024-06-30</t>
        </is>
      </c>
      <c r="J169" t="inlineStr">
        <is>
          <t>USD</t>
        </is>
      </c>
      <c r="K169" t="inlineStr">
        <is>
          <t>財報直接申報值</t>
        </is>
      </c>
    </row>
    <row r="170">
      <c r="A170" t="inlineStr">
        <is>
          <t>營業利益</t>
        </is>
      </c>
      <c r="B170" t="inlineStr">
        <is>
          <t>Operating Income</t>
        </is>
      </c>
      <c r="C170" t="inlineStr">
        <is>
          <t>FY2024 Q3</t>
        </is>
      </c>
      <c r="D170" t="n">
        <v>113140000</v>
      </c>
      <c r="E170" t="inlineStr">
        <is>
          <t>OperatingIncomeLoss</t>
        </is>
      </c>
      <c r="F170" t="inlineStr">
        <is>
          <t>10-Q</t>
        </is>
      </c>
      <c r="H170" t="inlineStr">
        <is>
          <t>2025-11-04</t>
        </is>
      </c>
      <c r="I170" t="inlineStr">
        <is>
          <t>2024-09-30</t>
        </is>
      </c>
      <c r="J170" t="inlineStr">
        <is>
          <t>USD</t>
        </is>
      </c>
      <c r="K170" t="inlineStr">
        <is>
          <t>財報直接申報值</t>
        </is>
      </c>
    </row>
    <row r="171">
      <c r="A171" t="inlineStr">
        <is>
          <t>營業利益</t>
        </is>
      </c>
      <c r="B171" t="inlineStr">
        <is>
          <t>Operating Income</t>
        </is>
      </c>
      <c r="C171" t="inlineStr">
        <is>
          <t>FY2024 Q4</t>
        </is>
      </c>
      <c r="D171" t="n">
        <v>11043000</v>
      </c>
      <c r="E171" t="inlineStr">
        <is>
          <t>OperatingIncomeLoss</t>
        </is>
      </c>
      <c r="F171" t="inlineStr">
        <is>
          <t>10-K</t>
        </is>
      </c>
      <c r="H171" t="inlineStr">
        <is>
          <t>2026-02-17</t>
        </is>
      </c>
      <c r="I171" t="inlineStr">
        <is>
          <t>2024-12-31</t>
        </is>
      </c>
      <c r="J171" t="inlineStr">
        <is>
          <t>USD</t>
        </is>
      </c>
      <c r="K171" t="inlineStr">
        <is>
          <t>Q4推算＝全年−前三季（或由累計值差分還原）</t>
        </is>
      </c>
    </row>
    <row r="172">
      <c r="A172" t="inlineStr">
        <is>
          <t>營業利益</t>
        </is>
      </c>
      <c r="B172" t="inlineStr">
        <is>
          <t>Operating Income</t>
        </is>
      </c>
      <c r="C172" t="inlineStr">
        <is>
          <t>FY2025 Q1</t>
        </is>
      </c>
      <c r="D172" t="n">
        <v>176048000</v>
      </c>
      <c r="E172" t="inlineStr">
        <is>
          <t>OperatingIncomeLoss</t>
        </is>
      </c>
      <c r="F172" t="inlineStr">
        <is>
          <t>10-Q</t>
        </is>
      </c>
      <c r="H172" t="inlineStr">
        <is>
          <t>2026-05-05</t>
        </is>
      </c>
      <c r="I172" t="inlineStr">
        <is>
          <t>2025-03-31</t>
        </is>
      </c>
      <c r="J172" t="inlineStr">
        <is>
          <t>USD</t>
        </is>
      </c>
      <c r="K172" t="inlineStr">
        <is>
          <t>財報直接申報值</t>
        </is>
      </c>
    </row>
    <row r="173">
      <c r="A173" t="inlineStr">
        <is>
          <t>營業利益</t>
        </is>
      </c>
      <c r="B173" t="inlineStr">
        <is>
          <t>Operating Income</t>
        </is>
      </c>
      <c r="C173" t="inlineStr">
        <is>
          <t>FY2025 Q2</t>
        </is>
      </c>
      <c r="D173" t="n">
        <v>269317000</v>
      </c>
      <c r="E173" t="inlineStr">
        <is>
          <t>OperatingIncomeLoss</t>
        </is>
      </c>
      <c r="F173" t="inlineStr">
        <is>
          <t>10-Q</t>
        </is>
      </c>
      <c r="H173" t="inlineStr">
        <is>
          <t>2026-08-04</t>
        </is>
      </c>
      <c r="I173" t="inlineStr">
        <is>
          <t>2025-06-30</t>
        </is>
      </c>
      <c r="J173" t="inlineStr">
        <is>
          <t>USD</t>
        </is>
      </c>
      <c r="K173" t="inlineStr">
        <is>
          <t>財報直接申報值</t>
        </is>
      </c>
    </row>
    <row r="174">
      <c r="A174" t="inlineStr">
        <is>
          <t>營業利益</t>
        </is>
      </c>
      <c r="B174" t="inlineStr">
        <is>
          <t>Operating Income</t>
        </is>
      </c>
      <c r="C174" t="inlineStr">
        <is>
          <t>FY2025 Q3</t>
        </is>
      </c>
      <c r="D174" t="n">
        <v>393256000</v>
      </c>
      <c r="E174" t="inlineStr">
        <is>
          <t>OperatingIncomeLoss</t>
        </is>
      </c>
      <c r="F174" t="inlineStr">
        <is>
          <t>10-Q</t>
        </is>
      </c>
      <c r="H174" t="inlineStr">
        <is>
          <t>2025-11-04</t>
        </is>
      </c>
      <c r="I174" t="inlineStr">
        <is>
          <t>2025-09-30</t>
        </is>
      </c>
      <c r="J174" t="inlineStr">
        <is>
          <t>USD</t>
        </is>
      </c>
      <c r="K174" t="inlineStr">
        <is>
          <t>財報直接申報值</t>
        </is>
      </c>
    </row>
    <row r="175">
      <c r="A175" t="inlineStr">
        <is>
          <t>營業利益</t>
        </is>
      </c>
      <c r="B175" t="inlineStr">
        <is>
          <t>Operating Income</t>
        </is>
      </c>
      <c r="C175" t="inlineStr">
        <is>
          <t>FY2025 Q4</t>
        </is>
      </c>
      <c r="D175" t="n">
        <v>575394000</v>
      </c>
      <c r="E175" t="inlineStr">
        <is>
          <t>OperatingIncomeLoss</t>
        </is>
      </c>
      <c r="F175" t="inlineStr">
        <is>
          <t>10-K</t>
        </is>
      </c>
      <c r="H175" t="inlineStr">
        <is>
          <t>2026-02-17</t>
        </is>
      </c>
      <c r="I175" t="inlineStr">
        <is>
          <t>2025-12-31</t>
        </is>
      </c>
      <c r="J175" t="inlineStr">
        <is>
          <t>USD</t>
        </is>
      </c>
      <c r="K175" t="inlineStr">
        <is>
          <t>Q4推算＝全年−前三季（或由累計值差分還原）</t>
        </is>
      </c>
    </row>
    <row r="176">
      <c r="A176" t="inlineStr">
        <is>
          <t>營業利益</t>
        </is>
      </c>
      <c r="B176" t="inlineStr">
        <is>
          <t>Operating Income</t>
        </is>
      </c>
      <c r="C176" t="inlineStr">
        <is>
          <t>FY2026 Q1</t>
        </is>
      </c>
      <c r="D176" t="n">
        <v>753998000</v>
      </c>
      <c r="E176" t="inlineStr">
        <is>
          <t>OperatingIncomeLoss</t>
        </is>
      </c>
      <c r="F176" t="inlineStr">
        <is>
          <t>10-Q</t>
        </is>
      </c>
      <c r="H176" t="inlineStr">
        <is>
          <t>2026-05-05</t>
        </is>
      </c>
      <c r="I176" t="inlineStr">
        <is>
          <t>2026-03-31</t>
        </is>
      </c>
      <c r="J176" t="inlineStr">
        <is>
          <t>USD</t>
        </is>
      </c>
      <c r="K176" t="inlineStr">
        <is>
          <t>財報直接申報值</t>
        </is>
      </c>
    </row>
    <row r="177">
      <c r="A177" t="inlineStr">
        <is>
          <t>營業利益</t>
        </is>
      </c>
      <c r="B177" t="inlineStr">
        <is>
          <t>Operating Income</t>
        </is>
      </c>
      <c r="C177" t="inlineStr">
        <is>
          <t>FY2026 Q2</t>
        </is>
      </c>
      <c r="D177" t="n">
        <v>912004000</v>
      </c>
      <c r="E177" t="inlineStr">
        <is>
          <t>OperatingIncomeLoss</t>
        </is>
      </c>
      <c r="F177" t="inlineStr">
        <is>
          <t>10-Q</t>
        </is>
      </c>
      <c r="H177" t="inlineStr">
        <is>
          <t>2026-08-04</t>
        </is>
      </c>
      <c r="I177" t="inlineStr">
        <is>
          <t>2026-06-30</t>
        </is>
      </c>
      <c r="J177" t="inlineStr">
        <is>
          <t>USD</t>
        </is>
      </c>
      <c r="K177" t="inlineStr">
        <is>
          <t>財報直接申報值</t>
        </is>
      </c>
    </row>
    <row r="178">
      <c r="A178" t="inlineStr">
        <is>
          <t>利息費用</t>
        </is>
      </c>
      <c r="B178" t="inlineStr">
        <is>
          <t>Interest Expense</t>
        </is>
      </c>
      <c r="C178" t="inlineStr">
        <is>
          <t>FY2021 Q1</t>
        </is>
      </c>
      <c r="D178" t="n">
        <v>1840000</v>
      </c>
      <c r="E178" t="inlineStr">
        <is>
          <t>InterestExpense</t>
        </is>
      </c>
      <c r="F178" t="inlineStr">
        <is>
          <t>10-Q</t>
        </is>
      </c>
      <c r="H178" t="inlineStr">
        <is>
          <t>2022-05-09</t>
        </is>
      </c>
      <c r="I178" t="inlineStr">
        <is>
          <t>2021-03-31</t>
        </is>
      </c>
      <c r="J178" t="inlineStr">
        <is>
          <t>USD</t>
        </is>
      </c>
      <c r="K178" t="inlineStr">
        <is>
          <t>財報直接申報值</t>
        </is>
      </c>
    </row>
    <row r="179">
      <c r="A179" t="inlineStr">
        <is>
          <t>利息費用</t>
        </is>
      </c>
      <c r="B179" t="inlineStr">
        <is>
          <t>Interest Expense</t>
        </is>
      </c>
      <c r="C179" t="inlineStr">
        <is>
          <t>FY2021 Q2</t>
        </is>
      </c>
      <c r="D179" t="n">
        <v>590000</v>
      </c>
      <c r="E179" t="inlineStr">
        <is>
          <t>InterestExpense</t>
        </is>
      </c>
      <c r="F179" t="inlineStr">
        <is>
          <t>10-Q</t>
        </is>
      </c>
      <c r="H179" t="inlineStr">
        <is>
          <t>2022-08-08</t>
        </is>
      </c>
      <c r="I179" t="inlineStr">
        <is>
          <t>2021-06-30</t>
        </is>
      </c>
      <c r="J179" t="inlineStr">
        <is>
          <t>USD</t>
        </is>
      </c>
      <c r="K179" t="inlineStr">
        <is>
          <t>財報直接申報值</t>
        </is>
      </c>
    </row>
    <row r="180">
      <c r="A180" t="inlineStr">
        <is>
          <t>利息費用</t>
        </is>
      </c>
      <c r="B180" t="inlineStr">
        <is>
          <t>Interest Expense</t>
        </is>
      </c>
      <c r="C180" t="inlineStr">
        <is>
          <t>FY2021 Q3</t>
        </is>
      </c>
      <c r="D180" t="n">
        <v>609000</v>
      </c>
      <c r="E180" t="inlineStr">
        <is>
          <t>InterestExpense</t>
        </is>
      </c>
      <c r="F180" t="inlineStr">
        <is>
          <t>10-Q</t>
        </is>
      </c>
      <c r="H180" t="inlineStr">
        <is>
          <t>2022-11-07</t>
        </is>
      </c>
      <c r="I180" t="inlineStr">
        <is>
          <t>2021-09-30</t>
        </is>
      </c>
      <c r="J180" t="inlineStr">
        <is>
          <t>USD</t>
        </is>
      </c>
      <c r="K180" t="inlineStr">
        <is>
          <t>財報直接申報值</t>
        </is>
      </c>
    </row>
    <row r="181">
      <c r="A181" t="inlineStr">
        <is>
          <t>利息費用</t>
        </is>
      </c>
      <c r="B181" t="inlineStr">
        <is>
          <t>Interest Expense</t>
        </is>
      </c>
      <c r="C181" t="inlineStr">
        <is>
          <t>FY2021 Q4</t>
        </is>
      </c>
      <c r="D181" t="n">
        <v>601000</v>
      </c>
      <c r="E181" t="inlineStr">
        <is>
          <t>InterestExpense</t>
        </is>
      </c>
      <c r="F181" t="inlineStr">
        <is>
          <t>10-K</t>
        </is>
      </c>
      <c r="H181" t="inlineStr">
        <is>
          <t>2024-02-20</t>
        </is>
      </c>
      <c r="I181" t="inlineStr">
        <is>
          <t>2021-12-31</t>
        </is>
      </c>
      <c r="J181" t="inlineStr">
        <is>
          <t>USD</t>
        </is>
      </c>
      <c r="K181" t="inlineStr">
        <is>
          <t>Q4推算＝全年−前三季（或由累計值差分還原）</t>
        </is>
      </c>
    </row>
    <row r="182">
      <c r="A182" t="inlineStr">
        <is>
          <t>利息費用</t>
        </is>
      </c>
      <c r="B182" t="inlineStr">
        <is>
          <t>Interest Expense</t>
        </is>
      </c>
      <c r="C182" t="inlineStr">
        <is>
          <t>FY2022 Q1</t>
        </is>
      </c>
      <c r="D182" t="n">
        <v>594000</v>
      </c>
      <c r="E182" t="inlineStr">
        <is>
          <t>InterestExpense</t>
        </is>
      </c>
      <c r="F182" t="inlineStr">
        <is>
          <t>10-Q</t>
        </is>
      </c>
      <c r="H182" t="inlineStr">
        <is>
          <t>2023-05-09</t>
        </is>
      </c>
      <c r="I182" t="inlineStr">
        <is>
          <t>2022-03-31</t>
        </is>
      </c>
      <c r="J182" t="inlineStr">
        <is>
          <t>USD</t>
        </is>
      </c>
      <c r="K182" t="inlineStr">
        <is>
          <t>財報直接申報值</t>
        </is>
      </c>
    </row>
    <row r="183">
      <c r="A183" t="inlineStr">
        <is>
          <t>利息費用</t>
        </is>
      </c>
      <c r="B183" t="inlineStr">
        <is>
          <t>Interest Expense</t>
        </is>
      </c>
      <c r="C183" t="inlineStr">
        <is>
          <t>FY2022 Q2</t>
        </is>
      </c>
      <c r="D183" t="n">
        <v>670000</v>
      </c>
      <c r="E183" t="inlineStr">
        <is>
          <t>InterestExpense</t>
        </is>
      </c>
      <c r="F183" t="inlineStr">
        <is>
          <t>10-Q</t>
        </is>
      </c>
      <c r="H183" t="inlineStr">
        <is>
          <t>2023-08-08</t>
        </is>
      </c>
      <c r="I183" t="inlineStr">
        <is>
          <t>2022-06-30</t>
        </is>
      </c>
      <c r="J183" t="inlineStr">
        <is>
          <t>USD</t>
        </is>
      </c>
      <c r="K183" t="inlineStr">
        <is>
          <t>財報直接申報值</t>
        </is>
      </c>
    </row>
    <row r="184">
      <c r="A184" t="inlineStr">
        <is>
          <t>利息費用</t>
        </is>
      </c>
      <c r="B184" t="inlineStr">
        <is>
          <t>Interest Expense</t>
        </is>
      </c>
      <c r="C184" t="inlineStr">
        <is>
          <t>FY2022 Q3</t>
        </is>
      </c>
      <c r="D184" t="n">
        <v>1082000</v>
      </c>
      <c r="E184" t="inlineStr">
        <is>
          <t>InterestExpense</t>
        </is>
      </c>
      <c r="F184" t="inlineStr">
        <is>
          <t>10-Q</t>
        </is>
      </c>
      <c r="H184" t="inlineStr">
        <is>
          <t>2023-11-03</t>
        </is>
      </c>
      <c r="I184" t="inlineStr">
        <is>
          <t>2022-09-30</t>
        </is>
      </c>
      <c r="J184" t="inlineStr">
        <is>
          <t>USD</t>
        </is>
      </c>
      <c r="K184" t="inlineStr">
        <is>
          <t>財報直接申報值</t>
        </is>
      </c>
    </row>
    <row r="185">
      <c r="A185" t="inlineStr">
        <is>
          <t>利息費用</t>
        </is>
      </c>
      <c r="B185" t="inlineStr">
        <is>
          <t>Interest Expense</t>
        </is>
      </c>
      <c r="C185" t="inlineStr">
        <is>
          <t>FY2022 Q4</t>
        </is>
      </c>
      <c r="D185" t="n">
        <v>1712000</v>
      </c>
      <c r="E185" t="inlineStr">
        <is>
          <t>InterestExpense</t>
        </is>
      </c>
      <c r="F185" t="inlineStr">
        <is>
          <t>10-K</t>
        </is>
      </c>
      <c r="H185" t="inlineStr">
        <is>
          <t>2024-02-20</t>
        </is>
      </c>
      <c r="I185" t="inlineStr">
        <is>
          <t>2022-12-31</t>
        </is>
      </c>
      <c r="J185" t="inlineStr">
        <is>
          <t>USD</t>
        </is>
      </c>
      <c r="K185" t="inlineStr">
        <is>
          <t>Q4推算＝全年−前三季（或由累計值差分還原）</t>
        </is>
      </c>
    </row>
    <row r="186">
      <c r="A186" t="inlineStr">
        <is>
          <t>利息費用</t>
        </is>
      </c>
      <c r="B186" t="inlineStr">
        <is>
          <t>Interest Expense</t>
        </is>
      </c>
      <c r="C186" t="inlineStr">
        <is>
          <t>FY2023 Q1</t>
        </is>
      </c>
      <c r="D186" t="n">
        <v>1275000</v>
      </c>
      <c r="E186" t="inlineStr">
        <is>
          <t>InterestExpense</t>
        </is>
      </c>
      <c r="F186" t="inlineStr">
        <is>
          <t>10-Q</t>
        </is>
      </c>
      <c r="H186" t="inlineStr">
        <is>
          <t>2023-05-09</t>
        </is>
      </c>
      <c r="I186" t="inlineStr">
        <is>
          <t>2023-03-31</t>
        </is>
      </c>
      <c r="J186" t="inlineStr">
        <is>
          <t>USD</t>
        </is>
      </c>
      <c r="K186" t="inlineStr">
        <is>
          <t>財報直接申報值</t>
        </is>
      </c>
    </row>
    <row r="187">
      <c r="A187" t="inlineStr">
        <is>
          <t>利息費用</t>
        </is>
      </c>
      <c r="B187" t="inlineStr">
        <is>
          <t>Interest Expense</t>
        </is>
      </c>
      <c r="C187" t="inlineStr">
        <is>
          <t>FY2023 Q2</t>
        </is>
      </c>
      <c r="D187" t="n">
        <v>1317000</v>
      </c>
      <c r="E187" t="inlineStr">
        <is>
          <t>InterestExpense</t>
        </is>
      </c>
      <c r="F187" t="inlineStr">
        <is>
          <t>10-Q</t>
        </is>
      </c>
      <c r="H187" t="inlineStr">
        <is>
          <t>2023-08-08</t>
        </is>
      </c>
      <c r="I187" t="inlineStr">
        <is>
          <t>2023-06-30</t>
        </is>
      </c>
      <c r="J187" t="inlineStr">
        <is>
          <t>USD</t>
        </is>
      </c>
      <c r="K187" t="inlineStr">
        <is>
          <t>財報直接申報值</t>
        </is>
      </c>
    </row>
    <row r="188">
      <c r="A188" t="inlineStr">
        <is>
          <t>利息費用</t>
        </is>
      </c>
      <c r="B188" t="inlineStr">
        <is>
          <t>Interest Expense</t>
        </is>
      </c>
      <c r="C188" t="inlineStr">
        <is>
          <t>FY2023 Q3</t>
        </is>
      </c>
      <c r="D188" t="n">
        <v>742000</v>
      </c>
      <c r="E188" t="inlineStr">
        <is>
          <t>InterestExpense</t>
        </is>
      </c>
      <c r="F188" t="inlineStr">
        <is>
          <t>10-Q</t>
        </is>
      </c>
      <c r="H188" t="inlineStr">
        <is>
          <t>2023-11-03</t>
        </is>
      </c>
      <c r="I188" t="inlineStr">
        <is>
          <t>2023-09-30</t>
        </is>
      </c>
      <c r="J188" t="inlineStr">
        <is>
          <t>USD</t>
        </is>
      </c>
      <c r="K188" t="inlineStr">
        <is>
          <t>財報直接申報值</t>
        </is>
      </c>
    </row>
    <row r="189">
      <c r="A189" t="inlineStr">
        <is>
          <t>利息費用</t>
        </is>
      </c>
      <c r="B189" t="inlineStr">
        <is>
          <t>Interest Expense</t>
        </is>
      </c>
      <c r="C189" t="inlineStr">
        <is>
          <t>FY2023 Q4</t>
        </is>
      </c>
      <c r="D189" t="n">
        <v>136000</v>
      </c>
      <c r="E189" t="inlineStr">
        <is>
          <t>InterestExpense</t>
        </is>
      </c>
      <c r="F189" t="inlineStr">
        <is>
          <t>10-K</t>
        </is>
      </c>
      <c r="H189" t="inlineStr">
        <is>
          <t>2024-02-20</t>
        </is>
      </c>
      <c r="I189" t="inlineStr">
        <is>
          <t>2023-12-31</t>
        </is>
      </c>
      <c r="J189" t="inlineStr">
        <is>
          <t>USD</t>
        </is>
      </c>
      <c r="K189" t="inlineStr">
        <is>
          <t>Q4推算＝全年−前三季（或由累計值差分還原）</t>
        </is>
      </c>
    </row>
    <row r="190">
      <c r="A190" t="inlineStr">
        <is>
          <t>稅前淨利</t>
        </is>
      </c>
      <c r="B190" t="inlineStr">
        <is>
          <t>Pretax Income</t>
        </is>
      </c>
      <c r="C190" t="inlineStr">
        <is>
          <t>FY2021 Q1</t>
        </is>
      </c>
      <c r="D190" t="n">
        <v>-120372000</v>
      </c>
      <c r="E190" t="inlineStr">
        <is>
          <t>IncomeLossFromContinuingOperationsBeforeIncomeTaxesExtraordinaryItemsNoncontrollingInterest</t>
        </is>
      </c>
      <c r="F190" t="inlineStr">
        <is>
          <t>10-Q</t>
        </is>
      </c>
      <c r="H190" t="inlineStr">
        <is>
          <t>2022-05-09</t>
        </is>
      </c>
      <c r="I190" t="inlineStr">
        <is>
          <t>2021-03-31</t>
        </is>
      </c>
      <c r="J190" t="inlineStr">
        <is>
          <t>USD</t>
        </is>
      </c>
      <c r="K190" t="inlineStr">
        <is>
          <t>財報直接申報值</t>
        </is>
      </c>
    </row>
    <row r="191">
      <c r="A191" t="inlineStr">
        <is>
          <t>稅前淨利</t>
        </is>
      </c>
      <c r="B191" t="inlineStr">
        <is>
          <t>Pretax Income</t>
        </is>
      </c>
      <c r="C191" t="inlineStr">
        <is>
          <t>FY2021 Q2</t>
        </is>
      </c>
      <c r="D191" t="n">
        <v>-144241000</v>
      </c>
      <c r="E191" t="inlineStr">
        <is>
          <t>IncomeLossFromContinuingOperationsBeforeIncomeTaxesExtraordinaryItemsNoncontrollingInterest</t>
        </is>
      </c>
      <c r="F191" t="inlineStr">
        <is>
          <t>10-Q</t>
        </is>
      </c>
      <c r="H191" t="inlineStr">
        <is>
          <t>2022-08-08</t>
        </is>
      </c>
      <c r="I191" t="inlineStr">
        <is>
          <t>2021-06-30</t>
        </is>
      </c>
      <c r="J191" t="inlineStr">
        <is>
          <t>USD</t>
        </is>
      </c>
      <c r="K191" t="inlineStr">
        <is>
          <t>財報直接申報值</t>
        </is>
      </c>
    </row>
    <row r="192">
      <c r="A192" t="inlineStr">
        <is>
          <t>稅前淨利</t>
        </is>
      </c>
      <c r="B192" t="inlineStr">
        <is>
          <t>Pretax Income</t>
        </is>
      </c>
      <c r="C192" t="inlineStr">
        <is>
          <t>FY2021 Q3</t>
        </is>
      </c>
      <c r="D192" t="n">
        <v>-100699000</v>
      </c>
      <c r="E192" t="inlineStr">
        <is>
          <t>IncomeLossFromContinuingOperationsBeforeIncomeTaxesExtraordinaryItemsNoncontrollingInterest</t>
        </is>
      </c>
      <c r="F192" t="inlineStr">
        <is>
          <t>10-Q</t>
        </is>
      </c>
      <c r="H192" t="inlineStr">
        <is>
          <t>2022-11-07</t>
        </is>
      </c>
      <c r="I192" t="inlineStr">
        <is>
          <t>2021-09-30</t>
        </is>
      </c>
      <c r="J192" t="inlineStr">
        <is>
          <t>USD</t>
        </is>
      </c>
      <c r="K192" t="inlineStr">
        <is>
          <t>財報直接申報值</t>
        </is>
      </c>
    </row>
    <row r="193">
      <c r="A193" t="inlineStr">
        <is>
          <t>稅前淨利</t>
        </is>
      </c>
      <c r="B193" t="inlineStr">
        <is>
          <t>Pretax Income</t>
        </is>
      </c>
      <c r="C193" t="inlineStr">
        <is>
          <t>FY2021 Q4</t>
        </is>
      </c>
      <c r="D193" t="n">
        <v>-123182000</v>
      </c>
      <c r="E193" t="inlineStr">
        <is>
          <t>IncomeLossFromContinuingOperationsBeforeIncomeTaxesExtraordinaryItemsNoncontrollingInterest</t>
        </is>
      </c>
      <c r="F193" t="inlineStr">
        <is>
          <t>10-K</t>
        </is>
      </c>
      <c r="H193" t="inlineStr">
        <is>
          <t>2024-02-20</t>
        </is>
      </c>
      <c r="I193" t="inlineStr">
        <is>
          <t>2021-12-31</t>
        </is>
      </c>
      <c r="J193" t="inlineStr">
        <is>
          <t>USD</t>
        </is>
      </c>
      <c r="K193" t="inlineStr">
        <is>
          <t>Q4推算＝全年−前三季（或由累計值差分還原）</t>
        </is>
      </c>
    </row>
    <row r="194">
      <c r="A194" t="inlineStr">
        <is>
          <t>稅前淨利</t>
        </is>
      </c>
      <c r="B194" t="inlineStr">
        <is>
          <t>Pretax Income</t>
        </is>
      </c>
      <c r="C194" t="inlineStr">
        <is>
          <t>FY2022 Q1</t>
        </is>
      </c>
      <c r="D194" t="n">
        <v>-99356000</v>
      </c>
      <c r="E194" t="inlineStr">
        <is>
          <t>IncomeLossFromContinuingOperationsBeforeIncomeTaxesExtraordinaryItemsNoncontrollingInterest</t>
        </is>
      </c>
      <c r="F194" t="inlineStr">
        <is>
          <t>10-Q</t>
        </is>
      </c>
      <c r="H194" t="inlineStr">
        <is>
          <t>2023-05-09</t>
        </is>
      </c>
      <c r="I194" t="inlineStr">
        <is>
          <t>2022-03-31</t>
        </is>
      </c>
      <c r="J194" t="inlineStr">
        <is>
          <t>USD</t>
        </is>
      </c>
      <c r="K194" t="inlineStr">
        <is>
          <t>財報直接申報值</t>
        </is>
      </c>
    </row>
    <row r="195">
      <c r="A195" t="inlineStr">
        <is>
          <t>稅前淨利</t>
        </is>
      </c>
      <c r="B195" t="inlineStr">
        <is>
          <t>Pretax Income</t>
        </is>
      </c>
      <c r="C195" t="inlineStr">
        <is>
          <t>FY2022 Q2</t>
        </is>
      </c>
      <c r="D195" t="n">
        <v>-176741000</v>
      </c>
      <c r="E195" t="inlineStr">
        <is>
          <t>IncomeLossFromContinuingOperationsBeforeIncomeTaxesExtraordinaryItemsNoncontrollingInterest</t>
        </is>
      </c>
      <c r="F195" t="inlineStr">
        <is>
          <t>10-Q</t>
        </is>
      </c>
      <c r="H195" t="inlineStr">
        <is>
          <t>2023-08-08</t>
        </is>
      </c>
      <c r="I195" t="inlineStr">
        <is>
          <t>2022-06-30</t>
        </is>
      </c>
      <c r="J195" t="inlineStr">
        <is>
          <t>USD</t>
        </is>
      </c>
      <c r="K195" t="inlineStr">
        <is>
          <t>財報直接申報值</t>
        </is>
      </c>
    </row>
    <row r="196">
      <c r="A196" t="inlineStr">
        <is>
          <t>稅前淨利</t>
        </is>
      </c>
      <c r="B196" t="inlineStr">
        <is>
          <t>Pretax Income</t>
        </is>
      </c>
      <c r="C196" t="inlineStr">
        <is>
          <t>FY2022 Q3</t>
        </is>
      </c>
      <c r="D196" t="n">
        <v>-122779000</v>
      </c>
      <c r="E196" t="inlineStr">
        <is>
          <t>IncomeLossFromContinuingOperationsBeforeIncomeTaxesExtraordinaryItemsNoncontrollingInterest</t>
        </is>
      </c>
      <c r="F196" t="inlineStr">
        <is>
          <t>10-Q</t>
        </is>
      </c>
      <c r="H196" t="inlineStr">
        <is>
          <t>2023-11-03</t>
        </is>
      </c>
      <c r="I196" t="inlineStr">
        <is>
          <t>2022-09-30</t>
        </is>
      </c>
      <c r="J196" t="inlineStr">
        <is>
          <t>USD</t>
        </is>
      </c>
      <c r="K196" t="inlineStr">
        <is>
          <t>財報直接申報值</t>
        </is>
      </c>
    </row>
    <row r="197">
      <c r="A197" t="inlineStr">
        <is>
          <t>稅前淨利</t>
        </is>
      </c>
      <c r="B197" t="inlineStr">
        <is>
          <t>Pretax Income</t>
        </is>
      </c>
      <c r="C197" t="inlineStr">
        <is>
          <t>FY2022 Q4</t>
        </is>
      </c>
      <c r="D197" t="n">
        <v>37849000</v>
      </c>
      <c r="E197" t="inlineStr">
        <is>
          <t>IncomeLossFromContinuingOperationsBeforeIncomeTaxesExtraordinaryItemsNoncontrollingInterest</t>
        </is>
      </c>
      <c r="F197" t="inlineStr">
        <is>
          <t>10-K</t>
        </is>
      </c>
      <c r="H197" t="inlineStr">
        <is>
          <t>2025-02-18</t>
        </is>
      </c>
      <c r="I197" t="inlineStr">
        <is>
          <t>2022-12-31</t>
        </is>
      </c>
      <c r="J197" t="inlineStr">
        <is>
          <t>USD</t>
        </is>
      </c>
      <c r="K197" t="inlineStr">
        <is>
          <t>Q4推算＝全年−前三季（或由累計值差分還原）</t>
        </is>
      </c>
    </row>
    <row r="198">
      <c r="A198" t="inlineStr">
        <is>
          <t>稅前淨利</t>
        </is>
      </c>
      <c r="B198" t="inlineStr">
        <is>
          <t>Pretax Income</t>
        </is>
      </c>
      <c r="C198" t="inlineStr">
        <is>
          <t>FY2023 Q1</t>
        </is>
      </c>
      <c r="D198" t="n">
        <v>20832000</v>
      </c>
      <c r="E198" t="inlineStr">
        <is>
          <t>IncomeLossFromContinuingOperationsBeforeIncomeTaxesExtraordinaryItemsNoncontrollingInterest</t>
        </is>
      </c>
      <c r="F198" t="inlineStr">
        <is>
          <t>10-Q</t>
        </is>
      </c>
      <c r="H198" t="inlineStr">
        <is>
          <t>2024-05-07</t>
        </is>
      </c>
      <c r="I198" t="inlineStr">
        <is>
          <t>2023-03-31</t>
        </is>
      </c>
      <c r="J198" t="inlineStr">
        <is>
          <t>USD</t>
        </is>
      </c>
      <c r="K198" t="inlineStr">
        <is>
          <t>財報直接申報值</t>
        </is>
      </c>
    </row>
    <row r="199">
      <c r="A199" t="inlineStr">
        <is>
          <t>稅前淨利</t>
        </is>
      </c>
      <c r="B199" t="inlineStr">
        <is>
          <t>Pretax Income</t>
        </is>
      </c>
      <c r="C199" t="inlineStr">
        <is>
          <t>FY2023 Q2</t>
        </is>
      </c>
      <c r="D199" t="n">
        <v>30043000</v>
      </c>
      <c r="E199" t="inlineStr">
        <is>
          <t>IncomeLossFromContinuingOperationsBeforeIncomeTaxesExtraordinaryItemsNoncontrollingInterest</t>
        </is>
      </c>
      <c r="F199" t="inlineStr">
        <is>
          <t>10-Q</t>
        </is>
      </c>
      <c r="H199" t="inlineStr">
        <is>
          <t>2024-08-06</t>
        </is>
      </c>
      <c r="I199" t="inlineStr">
        <is>
          <t>2023-06-30</t>
        </is>
      </c>
      <c r="J199" t="inlineStr">
        <is>
          <t>USD</t>
        </is>
      </c>
      <c r="K199" t="inlineStr">
        <is>
          <t>財報直接申報值</t>
        </is>
      </c>
    </row>
    <row r="200">
      <c r="A200" t="inlineStr">
        <is>
          <t>稅前淨利</t>
        </is>
      </c>
      <c r="B200" t="inlineStr">
        <is>
          <t>Pretax Income</t>
        </is>
      </c>
      <c r="C200" t="inlineStr">
        <is>
          <t>FY2023 Q3</t>
        </is>
      </c>
      <c r="D200" t="n">
        <v>79969000</v>
      </c>
      <c r="E200" t="inlineStr">
        <is>
          <t>IncomeLossFromContinuingOperationsBeforeIncomeTaxesExtraordinaryItemsNoncontrollingInterest</t>
        </is>
      </c>
      <c r="F200" t="inlineStr">
        <is>
          <t>10-Q</t>
        </is>
      </c>
      <c r="H200" t="inlineStr">
        <is>
          <t>2024-11-05</t>
        </is>
      </c>
      <c r="I200" t="inlineStr">
        <is>
          <t>2023-09-30</t>
        </is>
      </c>
      <c r="J200" t="inlineStr">
        <is>
          <t>USD</t>
        </is>
      </c>
      <c r="K200" t="inlineStr">
        <is>
          <t>財報直接申報值</t>
        </is>
      </c>
    </row>
    <row r="201">
      <c r="A201" t="inlineStr">
        <is>
          <t>稅前淨利</t>
        </is>
      </c>
      <c r="B201" t="inlineStr">
        <is>
          <t>Pretax Income</t>
        </is>
      </c>
      <c r="C201" t="inlineStr">
        <is>
          <t>FY2023 Q4</t>
        </is>
      </c>
      <c r="D201" t="n">
        <v>106247000</v>
      </c>
      <c r="E201" t="inlineStr">
        <is>
          <t>IncomeLossFromContinuingOperationsBeforeIncomeTaxesExtraordinaryItemsNoncontrollingInterest</t>
        </is>
      </c>
      <c r="F201" t="inlineStr">
        <is>
          <t>10-K</t>
        </is>
      </c>
      <c r="H201" t="inlineStr">
        <is>
          <t>2026-02-17</t>
        </is>
      </c>
      <c r="I201" t="inlineStr">
        <is>
          <t>2023-12-31</t>
        </is>
      </c>
      <c r="J201" t="inlineStr">
        <is>
          <t>USD</t>
        </is>
      </c>
      <c r="K201" t="inlineStr">
        <is>
          <t>Q4推算＝全年−前三季（或由累計值差分還原）</t>
        </is>
      </c>
    </row>
    <row r="202">
      <c r="A202" t="inlineStr">
        <is>
          <t>稅前淨利</t>
        </is>
      </c>
      <c r="B202" t="inlineStr">
        <is>
          <t>Pretax Income</t>
        </is>
      </c>
      <c r="C202" t="inlineStr">
        <is>
          <t>FY2024 Q1</t>
        </is>
      </c>
      <c r="D202" t="n">
        <v>110726000</v>
      </c>
      <c r="E202" t="inlineStr">
        <is>
          <t>IncomeLossFromContinuingOperationsBeforeIncomeTaxesExtraordinaryItemsNoncontrollingInterest</t>
        </is>
      </c>
      <c r="F202" t="inlineStr">
        <is>
          <t>10-Q</t>
        </is>
      </c>
      <c r="H202" t="inlineStr">
        <is>
          <t>2025-05-06</t>
        </is>
      </c>
      <c r="I202" t="inlineStr">
        <is>
          <t>2024-03-31</t>
        </is>
      </c>
      <c r="J202" t="inlineStr">
        <is>
          <t>USD</t>
        </is>
      </c>
      <c r="K202" t="inlineStr">
        <is>
          <t>財報直接申報值</t>
        </is>
      </c>
    </row>
    <row r="203">
      <c r="A203" t="inlineStr">
        <is>
          <t>稅前淨利</t>
        </is>
      </c>
      <c r="B203" t="inlineStr">
        <is>
          <t>Pretax Income</t>
        </is>
      </c>
      <c r="C203" t="inlineStr">
        <is>
          <t>FY2024 Q2</t>
        </is>
      </c>
      <c r="D203" t="n">
        <v>140759000</v>
      </c>
      <c r="E203" t="inlineStr">
        <is>
          <t>IncomeLossFromContinuingOperationsBeforeIncomeTaxesExtraordinaryItemsNoncontrollingInterest</t>
        </is>
      </c>
      <c r="F203" t="inlineStr">
        <is>
          <t>10-Q</t>
        </is>
      </c>
      <c r="H203" t="inlineStr">
        <is>
          <t>2025-08-05</t>
        </is>
      </c>
      <c r="I203" t="inlineStr">
        <is>
          <t>2024-06-30</t>
        </is>
      </c>
      <c r="J203" t="inlineStr">
        <is>
          <t>USD</t>
        </is>
      </c>
      <c r="K203" t="inlineStr">
        <is>
          <t>財報直接申報值</t>
        </is>
      </c>
    </row>
    <row r="204">
      <c r="A204" t="inlineStr">
        <is>
          <t>稅前淨利</t>
        </is>
      </c>
      <c r="B204" t="inlineStr">
        <is>
          <t>Pretax Income</t>
        </is>
      </c>
      <c r="C204" t="inlineStr">
        <is>
          <t>FY2024 Q3</t>
        </is>
      </c>
      <c r="D204" t="n">
        <v>157150000</v>
      </c>
      <c r="E204" t="inlineStr">
        <is>
          <t>IncomeLossFromContinuingOperationsBeforeIncomeTaxesExtraordinaryItemsNoncontrollingInterest</t>
        </is>
      </c>
      <c r="F204" t="inlineStr">
        <is>
          <t>10-Q</t>
        </is>
      </c>
      <c r="H204" t="inlineStr">
        <is>
          <t>2025-11-04</t>
        </is>
      </c>
      <c r="I204" t="inlineStr">
        <is>
          <t>2024-09-30</t>
        </is>
      </c>
      <c r="J204" t="inlineStr">
        <is>
          <t>USD</t>
        </is>
      </c>
      <c r="K204" t="inlineStr">
        <is>
          <t>財報直接申報值</t>
        </is>
      </c>
    </row>
    <row r="205">
      <c r="A205" t="inlineStr">
        <is>
          <t>稅前淨利</t>
        </is>
      </c>
      <c r="B205" t="inlineStr">
        <is>
          <t>Pretax Income</t>
        </is>
      </c>
      <c r="C205" t="inlineStr">
        <is>
          <t>FY2024 Q4</t>
        </is>
      </c>
      <c r="D205" t="n">
        <v>80538000</v>
      </c>
      <c r="E205" t="inlineStr">
        <is>
          <t>IncomeLossFromContinuingOperationsBeforeIncomeTaxesExtraordinaryItemsNoncontrollingInterest</t>
        </is>
      </c>
      <c r="F205" t="inlineStr">
        <is>
          <t>10-K</t>
        </is>
      </c>
      <c r="H205" t="inlineStr">
        <is>
          <t>2026-02-17</t>
        </is>
      </c>
      <c r="I205" t="inlineStr">
        <is>
          <t>2024-12-31</t>
        </is>
      </c>
      <c r="J205" t="inlineStr">
        <is>
          <t>USD</t>
        </is>
      </c>
      <c r="K205" t="inlineStr">
        <is>
          <t>Q4推算＝全年−前三季（或由累計值差分還原）</t>
        </is>
      </c>
    </row>
    <row r="206">
      <c r="A206" t="inlineStr">
        <is>
          <t>稅前淨利</t>
        </is>
      </c>
      <c r="B206" t="inlineStr">
        <is>
          <t>Pretax Income</t>
        </is>
      </c>
      <c r="C206" t="inlineStr">
        <is>
          <t>FY2025 Q1</t>
        </is>
      </c>
      <c r="D206" t="n">
        <v>223316000</v>
      </c>
      <c r="E206" t="inlineStr">
        <is>
          <t>IncomeLossFromContinuingOperationsBeforeIncomeTaxesExtraordinaryItemsNoncontrollingInterest</t>
        </is>
      </c>
      <c r="F206" t="inlineStr">
        <is>
          <t>10-Q</t>
        </is>
      </c>
      <c r="H206" t="inlineStr">
        <is>
          <t>2026-05-05</t>
        </is>
      </c>
      <c r="I206" t="inlineStr">
        <is>
          <t>2025-03-31</t>
        </is>
      </c>
      <c r="J206" t="inlineStr">
        <is>
          <t>USD</t>
        </is>
      </c>
      <c r="K206" t="inlineStr">
        <is>
          <t>財報直接申報值</t>
        </is>
      </c>
    </row>
    <row r="207">
      <c r="A207" t="inlineStr">
        <is>
          <t>稅前淨利</t>
        </is>
      </c>
      <c r="B207" t="inlineStr">
        <is>
          <t>Pretax Income</t>
        </is>
      </c>
      <c r="C207" t="inlineStr">
        <is>
          <t>FY2025 Q2</t>
        </is>
      </c>
      <c r="D207" t="n">
        <v>332168000</v>
      </c>
      <c r="E207" t="inlineStr">
        <is>
          <t>IncomeLossFromContinuingOperationsBeforeIncomeTaxesExtraordinaryItemsNoncontrollingInterest</t>
        </is>
      </c>
      <c r="F207" t="inlineStr">
        <is>
          <t>10-Q</t>
        </is>
      </c>
      <c r="H207" t="inlineStr">
        <is>
          <t>2026-08-04</t>
        </is>
      </c>
      <c r="I207" t="inlineStr">
        <is>
          <t>2025-06-30</t>
        </is>
      </c>
      <c r="J207" t="inlineStr">
        <is>
          <t>USD</t>
        </is>
      </c>
      <c r="K207" t="inlineStr">
        <is>
          <t>財報直接申報值</t>
        </is>
      </c>
    </row>
    <row r="208">
      <c r="A208" t="inlineStr">
        <is>
          <t>稅前淨利</t>
        </is>
      </c>
      <c r="B208" t="inlineStr">
        <is>
          <t>Pretax Income</t>
        </is>
      </c>
      <c r="C208" t="inlineStr">
        <is>
          <t>FY2025 Q3</t>
        </is>
      </c>
      <c r="D208" t="n">
        <v>480501000</v>
      </c>
      <c r="E208" t="inlineStr">
        <is>
          <t>IncomeLossFromContinuingOperationsBeforeIncomeTaxesExtraordinaryItemsNoncontrollingInterest</t>
        </is>
      </c>
      <c r="F208" t="inlineStr">
        <is>
          <t>10-Q</t>
        </is>
      </c>
      <c r="H208" t="inlineStr">
        <is>
          <t>2025-11-04</t>
        </is>
      </c>
      <c r="I208" t="inlineStr">
        <is>
          <t>2025-09-30</t>
        </is>
      </c>
      <c r="J208" t="inlineStr">
        <is>
          <t>USD</t>
        </is>
      </c>
      <c r="K208" t="inlineStr">
        <is>
          <t>財報直接申報值</t>
        </is>
      </c>
    </row>
    <row r="209">
      <c r="A209" t="inlineStr">
        <is>
          <t>稅前淨利</t>
        </is>
      </c>
      <c r="B209" t="inlineStr">
        <is>
          <t>Pretax Income</t>
        </is>
      </c>
      <c r="C209" t="inlineStr">
        <is>
          <t>FY2025 Q4</t>
        </is>
      </c>
      <c r="D209" t="n">
        <v>621383000</v>
      </c>
      <c r="E209" t="inlineStr">
        <is>
          <t>IncomeLossFromContinuingOperationsBeforeIncomeTaxesExtraordinaryItemsNoncontrollingInterest</t>
        </is>
      </c>
      <c r="F209" t="inlineStr">
        <is>
          <t>10-K</t>
        </is>
      </c>
      <c r="H209" t="inlineStr">
        <is>
          <t>2026-02-17</t>
        </is>
      </c>
      <c r="I209" t="inlineStr">
        <is>
          <t>2025-12-31</t>
        </is>
      </c>
      <c r="J209" t="inlineStr">
        <is>
          <t>USD</t>
        </is>
      </c>
      <c r="K209" t="inlineStr">
        <is>
          <t>Q4推算＝全年−前三季（或由累計值差分還原）</t>
        </is>
      </c>
    </row>
    <row r="210">
      <c r="A210" t="inlineStr">
        <is>
          <t>稅前淨利</t>
        </is>
      </c>
      <c r="B210" t="inlineStr">
        <is>
          <t>Pretax Income</t>
        </is>
      </c>
      <c r="C210" t="inlineStr">
        <is>
          <t>FY2026 Q1</t>
        </is>
      </c>
      <c r="D210" t="n">
        <v>888601000</v>
      </c>
      <c r="E210" t="inlineStr">
        <is>
          <t>IncomeLossFromContinuingOperationsBeforeIncomeTaxesExtraordinaryItemsNoncontrollingInterest</t>
        </is>
      </c>
      <c r="F210" t="inlineStr">
        <is>
          <t>10-Q</t>
        </is>
      </c>
      <c r="H210" t="inlineStr">
        <is>
          <t>2026-05-05</t>
        </is>
      </c>
      <c r="I210" t="inlineStr">
        <is>
          <t>2026-03-31</t>
        </is>
      </c>
      <c r="J210" t="inlineStr">
        <is>
          <t>USD</t>
        </is>
      </c>
      <c r="K210" t="inlineStr">
        <is>
          <t>財報直接申報值</t>
        </is>
      </c>
    </row>
    <row r="211">
      <c r="A211" t="inlineStr">
        <is>
          <t>稅前淨利</t>
        </is>
      </c>
      <c r="B211" t="inlineStr">
        <is>
          <t>Pretax Income</t>
        </is>
      </c>
      <c r="C211" t="inlineStr">
        <is>
          <t>FY2026 Q2</t>
        </is>
      </c>
      <c r="D211" t="n">
        <v>1081345000</v>
      </c>
      <c r="E211" t="inlineStr">
        <is>
          <t>IncomeLossFromContinuingOperationsBeforeIncomeTaxesExtraordinaryItemsNoncontrollingInterest</t>
        </is>
      </c>
      <c r="F211" t="inlineStr">
        <is>
          <t>10-Q</t>
        </is>
      </c>
      <c r="H211" t="inlineStr">
        <is>
          <t>2026-08-04</t>
        </is>
      </c>
      <c r="I211" t="inlineStr">
        <is>
          <t>2026-06-30</t>
        </is>
      </c>
      <c r="J211" t="inlineStr">
        <is>
          <t>USD</t>
        </is>
      </c>
      <c r="K211" t="inlineStr">
        <is>
          <t>財報直接申報值</t>
        </is>
      </c>
    </row>
    <row r="212">
      <c r="A212" t="inlineStr">
        <is>
          <t>EBIT（稅前息前獲利）</t>
        </is>
      </c>
      <c r="B212" t="inlineStr">
        <is>
          <t>EBIT</t>
        </is>
      </c>
      <c r="C212" t="inlineStr">
        <is>
          <t>FY2021 Q1</t>
        </is>
      </c>
      <c r="D212" t="n">
        <v>-118532000</v>
      </c>
      <c r="E212" t="inlineStr">
        <is>
          <t>推算：pretax_income + interest_expense?</t>
        </is>
      </c>
      <c r="I212" t="inlineStr">
        <is>
          <t>2021-03-31</t>
        </is>
      </c>
      <c r="J212" t="inlineStr">
        <is>
          <t>USD</t>
        </is>
      </c>
      <c r="K212" t="inlineStr">
        <is>
          <t>由其他科目計算：pretax_income + interest_expense?</t>
        </is>
      </c>
    </row>
    <row r="213">
      <c r="A213" t="inlineStr">
        <is>
          <t>EBIT（稅前息前獲利）</t>
        </is>
      </c>
      <c r="B213" t="inlineStr">
        <is>
          <t>EBIT</t>
        </is>
      </c>
      <c r="C213" t="inlineStr">
        <is>
          <t>FY2021 Q2</t>
        </is>
      </c>
      <c r="D213" t="n">
        <v>-143651000</v>
      </c>
      <c r="E213" t="inlineStr">
        <is>
          <t>推算：pretax_income + interest_expense?</t>
        </is>
      </c>
      <c r="I213" t="inlineStr">
        <is>
          <t>2021-06-30</t>
        </is>
      </c>
      <c r="J213" t="inlineStr">
        <is>
          <t>USD</t>
        </is>
      </c>
      <c r="K213" t="inlineStr">
        <is>
          <t>由其他科目計算：pretax_income + interest_expense?</t>
        </is>
      </c>
    </row>
    <row r="214">
      <c r="A214" t="inlineStr">
        <is>
          <t>EBIT（稅前息前獲利）</t>
        </is>
      </c>
      <c r="B214" t="inlineStr">
        <is>
          <t>EBIT</t>
        </is>
      </c>
      <c r="C214" t="inlineStr">
        <is>
          <t>FY2021 Q3</t>
        </is>
      </c>
      <c r="D214" t="n">
        <v>-100090000</v>
      </c>
      <c r="E214" t="inlineStr">
        <is>
          <t>推算：pretax_income + interest_expense?</t>
        </is>
      </c>
      <c r="I214" t="inlineStr">
        <is>
          <t>2021-09-30</t>
        </is>
      </c>
      <c r="J214" t="inlineStr">
        <is>
          <t>USD</t>
        </is>
      </c>
      <c r="K214" t="inlineStr">
        <is>
          <t>由其他科目計算：pretax_income + interest_expense?</t>
        </is>
      </c>
    </row>
    <row r="215">
      <c r="A215" t="inlineStr">
        <is>
          <t>EBIT（稅前息前獲利）</t>
        </is>
      </c>
      <c r="B215" t="inlineStr">
        <is>
          <t>EBIT</t>
        </is>
      </c>
      <c r="C215" t="inlineStr">
        <is>
          <t>FY2021 Q4</t>
        </is>
      </c>
      <c r="D215" t="n">
        <v>-122581000</v>
      </c>
      <c r="E215" t="inlineStr">
        <is>
          <t>推算：pretax_income + interest_expense?</t>
        </is>
      </c>
      <c r="I215" t="inlineStr">
        <is>
          <t>2021-12-31</t>
        </is>
      </c>
      <c r="J215" t="inlineStr">
        <is>
          <t>USD</t>
        </is>
      </c>
      <c r="K215" t="inlineStr">
        <is>
          <t>由其他科目計算：pretax_income + interest_expense?</t>
        </is>
      </c>
    </row>
    <row r="216">
      <c r="A216" t="inlineStr">
        <is>
          <t>EBIT（稅前息前獲利）</t>
        </is>
      </c>
      <c r="B216" t="inlineStr">
        <is>
          <t>EBIT</t>
        </is>
      </c>
      <c r="C216" t="inlineStr">
        <is>
          <t>FY2022 Q1</t>
        </is>
      </c>
      <c r="D216" t="n">
        <v>-98762000</v>
      </c>
      <c r="E216" t="inlineStr">
        <is>
          <t>推算：pretax_income + interest_expense?</t>
        </is>
      </c>
      <c r="I216" t="inlineStr">
        <is>
          <t>2022-03-31</t>
        </is>
      </c>
      <c r="J216" t="inlineStr">
        <is>
          <t>USD</t>
        </is>
      </c>
      <c r="K216" t="inlineStr">
        <is>
          <t>由其他科目計算：pretax_income + interest_expense?</t>
        </is>
      </c>
    </row>
    <row r="217">
      <c r="A217" t="inlineStr">
        <is>
          <t>EBIT（稅前息前獲利）</t>
        </is>
      </c>
      <c r="B217" t="inlineStr">
        <is>
          <t>EBIT</t>
        </is>
      </c>
      <c r="C217" t="inlineStr">
        <is>
          <t>FY2022 Q2</t>
        </is>
      </c>
      <c r="D217" t="n">
        <v>-176071000</v>
      </c>
      <c r="E217" t="inlineStr">
        <is>
          <t>推算：pretax_income + interest_expense?</t>
        </is>
      </c>
      <c r="I217" t="inlineStr">
        <is>
          <t>2022-06-30</t>
        </is>
      </c>
      <c r="J217" t="inlineStr">
        <is>
          <t>USD</t>
        </is>
      </c>
      <c r="K217" t="inlineStr">
        <is>
          <t>由其他科目計算：pretax_income + interest_expense?</t>
        </is>
      </c>
    </row>
    <row r="218">
      <c r="A218" t="inlineStr">
        <is>
          <t>EBIT（稅前息前獲利）</t>
        </is>
      </c>
      <c r="B218" t="inlineStr">
        <is>
          <t>EBIT</t>
        </is>
      </c>
      <c r="C218" t="inlineStr">
        <is>
          <t>FY2022 Q3</t>
        </is>
      </c>
      <c r="D218" t="n">
        <v>-121697000</v>
      </c>
      <c r="E218" t="inlineStr">
        <is>
          <t>推算：pretax_income + interest_expense?</t>
        </is>
      </c>
      <c r="I218" t="inlineStr">
        <is>
          <t>2022-09-30</t>
        </is>
      </c>
      <c r="J218" t="inlineStr">
        <is>
          <t>USD</t>
        </is>
      </c>
      <c r="K218" t="inlineStr">
        <is>
          <t>由其他科目計算：pretax_income + interest_expense?</t>
        </is>
      </c>
    </row>
    <row r="219">
      <c r="A219" t="inlineStr">
        <is>
          <t>EBIT（稅前息前獲利）</t>
        </is>
      </c>
      <c r="B219" t="inlineStr">
        <is>
          <t>EBIT</t>
        </is>
      </c>
      <c r="C219" t="inlineStr">
        <is>
          <t>FY2022 Q4</t>
        </is>
      </c>
      <c r="D219" t="n">
        <v>39561000</v>
      </c>
      <c r="E219" t="inlineStr">
        <is>
          <t>推算：pretax_income + interest_expense?</t>
        </is>
      </c>
      <c r="I219" t="inlineStr">
        <is>
          <t>2022-12-31</t>
        </is>
      </c>
      <c r="J219" t="inlineStr">
        <is>
          <t>USD</t>
        </is>
      </c>
      <c r="K219" t="inlineStr">
        <is>
          <t>由其他科目計算：pretax_income + interest_expense?</t>
        </is>
      </c>
    </row>
    <row r="220">
      <c r="A220" t="inlineStr">
        <is>
          <t>EBIT（稅前息前獲利）</t>
        </is>
      </c>
      <c r="B220" t="inlineStr">
        <is>
          <t>EBIT</t>
        </is>
      </c>
      <c r="C220" t="inlineStr">
        <is>
          <t>FY2023 Q1</t>
        </is>
      </c>
      <c r="D220" t="n">
        <v>22107000</v>
      </c>
      <c r="E220" t="inlineStr">
        <is>
          <t>推算：pretax_income + interest_expense?</t>
        </is>
      </c>
      <c r="I220" t="inlineStr">
        <is>
          <t>2023-03-31</t>
        </is>
      </c>
      <c r="J220" t="inlineStr">
        <is>
          <t>USD</t>
        </is>
      </c>
      <c r="K220" t="inlineStr">
        <is>
          <t>由其他科目計算：pretax_income + interest_expense?</t>
        </is>
      </c>
    </row>
    <row r="221">
      <c r="A221" t="inlineStr">
        <is>
          <t>EBIT（稅前息前獲利）</t>
        </is>
      </c>
      <c r="B221" t="inlineStr">
        <is>
          <t>EBIT</t>
        </is>
      </c>
      <c r="C221" t="inlineStr">
        <is>
          <t>FY2023 Q2</t>
        </is>
      </c>
      <c r="D221" t="n">
        <v>31360000</v>
      </c>
      <c r="E221" t="inlineStr">
        <is>
          <t>推算：pretax_income + interest_expense?</t>
        </is>
      </c>
      <c r="I221" t="inlineStr">
        <is>
          <t>2023-06-30</t>
        </is>
      </c>
      <c r="J221" t="inlineStr">
        <is>
          <t>USD</t>
        </is>
      </c>
      <c r="K221" t="inlineStr">
        <is>
          <t>由其他科目計算：pretax_income + interest_expense?</t>
        </is>
      </c>
    </row>
    <row r="222">
      <c r="A222" t="inlineStr">
        <is>
          <t>EBIT（稅前息前獲利）</t>
        </is>
      </c>
      <c r="B222" t="inlineStr">
        <is>
          <t>EBIT</t>
        </is>
      </c>
      <c r="C222" t="inlineStr">
        <is>
          <t>FY2023 Q3</t>
        </is>
      </c>
      <c r="D222" t="n">
        <v>80711000</v>
      </c>
      <c r="E222" t="inlineStr">
        <is>
          <t>推算：pretax_income + interest_expense?</t>
        </is>
      </c>
      <c r="I222" t="inlineStr">
        <is>
          <t>2023-09-30</t>
        </is>
      </c>
      <c r="J222" t="inlineStr">
        <is>
          <t>USD</t>
        </is>
      </c>
      <c r="K222" t="inlineStr">
        <is>
          <t>由其他科目計算：pretax_income + interest_expense?</t>
        </is>
      </c>
    </row>
    <row r="223">
      <c r="A223" t="inlineStr">
        <is>
          <t>EBIT（稅前息前獲利）</t>
        </is>
      </c>
      <c r="B223" t="inlineStr">
        <is>
          <t>EBIT</t>
        </is>
      </c>
      <c r="C223" t="inlineStr">
        <is>
          <t>FY2023 Q4</t>
        </is>
      </c>
      <c r="D223" t="n">
        <v>106383000</v>
      </c>
      <c r="E223" t="inlineStr">
        <is>
          <t>推算：pretax_income + interest_expense?</t>
        </is>
      </c>
      <c r="I223" t="inlineStr">
        <is>
          <t>2023-12-31</t>
        </is>
      </c>
      <c r="J223" t="inlineStr">
        <is>
          <t>USD</t>
        </is>
      </c>
      <c r="K223" t="inlineStr">
        <is>
          <t>由其他科目計算：pretax_income + interest_expense?</t>
        </is>
      </c>
    </row>
    <row r="224">
      <c r="A224" t="inlineStr">
        <is>
          <t>EBIT（稅前息前獲利）</t>
        </is>
      </c>
      <c r="B224" t="inlineStr">
        <is>
          <t>EBIT</t>
        </is>
      </c>
      <c r="C224" t="inlineStr">
        <is>
          <t>FY2024 Q1</t>
        </is>
      </c>
      <c r="D224" t="n">
        <v>110726000</v>
      </c>
      <c r="E224" t="inlineStr">
        <is>
          <t>推算：pretax_income + interest_expense?</t>
        </is>
      </c>
      <c r="I224" t="inlineStr">
        <is>
          <t>2024-03-31</t>
        </is>
      </c>
      <c r="J224" t="inlineStr">
        <is>
          <t>USD</t>
        </is>
      </c>
      <c r="K224" t="inlineStr">
        <is>
          <t>由其他科目計算：pretax_income + interest_expense?</t>
        </is>
      </c>
    </row>
    <row r="225">
      <c r="A225" t="inlineStr">
        <is>
          <t>EBIT（稅前息前獲利）</t>
        </is>
      </c>
      <c r="B225" t="inlineStr">
        <is>
          <t>EBIT</t>
        </is>
      </c>
      <c r="C225" t="inlineStr">
        <is>
          <t>FY2024 Q2</t>
        </is>
      </c>
      <c r="D225" t="n">
        <v>140759000</v>
      </c>
      <c r="E225" t="inlineStr">
        <is>
          <t>推算：pretax_income + interest_expense?</t>
        </is>
      </c>
      <c r="I225" t="inlineStr">
        <is>
          <t>2024-06-30</t>
        </is>
      </c>
      <c r="J225" t="inlineStr">
        <is>
          <t>USD</t>
        </is>
      </c>
      <c r="K225" t="inlineStr">
        <is>
          <t>由其他科目計算：pretax_income + interest_expense?</t>
        </is>
      </c>
    </row>
    <row r="226">
      <c r="A226" t="inlineStr">
        <is>
          <t>EBIT（稅前息前獲利）</t>
        </is>
      </c>
      <c r="B226" t="inlineStr">
        <is>
          <t>EBIT</t>
        </is>
      </c>
      <c r="C226" t="inlineStr">
        <is>
          <t>FY2024 Q3</t>
        </is>
      </c>
      <c r="D226" t="n">
        <v>157150000</v>
      </c>
      <c r="E226" t="inlineStr">
        <is>
          <t>推算：pretax_income + interest_expense?</t>
        </is>
      </c>
      <c r="I226" t="inlineStr">
        <is>
          <t>2024-09-30</t>
        </is>
      </c>
      <c r="J226" t="inlineStr">
        <is>
          <t>USD</t>
        </is>
      </c>
      <c r="K226" t="inlineStr">
        <is>
          <t>由其他科目計算：pretax_income + interest_expense?</t>
        </is>
      </c>
    </row>
    <row r="227">
      <c r="A227" t="inlineStr">
        <is>
          <t>EBIT（稅前息前獲利）</t>
        </is>
      </c>
      <c r="B227" t="inlineStr">
        <is>
          <t>EBIT</t>
        </is>
      </c>
      <c r="C227" t="inlineStr">
        <is>
          <t>FY2024 Q4</t>
        </is>
      </c>
      <c r="D227" t="n">
        <v>80538000</v>
      </c>
      <c r="E227" t="inlineStr">
        <is>
          <t>推算：pretax_income + interest_expense?</t>
        </is>
      </c>
      <c r="I227" t="inlineStr">
        <is>
          <t>2024-12-31</t>
        </is>
      </c>
      <c r="J227" t="inlineStr">
        <is>
          <t>USD</t>
        </is>
      </c>
      <c r="K227" t="inlineStr">
        <is>
          <t>由其他科目計算：pretax_income + interest_expense?</t>
        </is>
      </c>
    </row>
    <row r="228">
      <c r="A228" t="inlineStr">
        <is>
          <t>EBIT（稅前息前獲利）</t>
        </is>
      </c>
      <c r="B228" t="inlineStr">
        <is>
          <t>EBIT</t>
        </is>
      </c>
      <c r="C228" t="inlineStr">
        <is>
          <t>FY2025 Q1</t>
        </is>
      </c>
      <c r="D228" t="n">
        <v>223316000</v>
      </c>
      <c r="E228" t="inlineStr">
        <is>
          <t>推算：pretax_income + interest_expense?</t>
        </is>
      </c>
      <c r="I228" t="inlineStr">
        <is>
          <t>2025-03-31</t>
        </is>
      </c>
      <c r="J228" t="inlineStr">
        <is>
          <t>USD</t>
        </is>
      </c>
      <c r="K228" t="inlineStr">
        <is>
          <t>由其他科目計算：pretax_income + interest_expense?</t>
        </is>
      </c>
    </row>
    <row r="229">
      <c r="A229" t="inlineStr">
        <is>
          <t>EBIT（稅前息前獲利）</t>
        </is>
      </c>
      <c r="B229" t="inlineStr">
        <is>
          <t>EBIT</t>
        </is>
      </c>
      <c r="C229" t="inlineStr">
        <is>
          <t>FY2025 Q2</t>
        </is>
      </c>
      <c r="D229" t="n">
        <v>332168000</v>
      </c>
      <c r="E229" t="inlineStr">
        <is>
          <t>推算：pretax_income + interest_expense?</t>
        </is>
      </c>
      <c r="I229" t="inlineStr">
        <is>
          <t>2025-06-30</t>
        </is>
      </c>
      <c r="J229" t="inlineStr">
        <is>
          <t>USD</t>
        </is>
      </c>
      <c r="K229" t="inlineStr">
        <is>
          <t>由其他科目計算：pretax_income + interest_expense?</t>
        </is>
      </c>
    </row>
    <row r="230">
      <c r="A230" t="inlineStr">
        <is>
          <t>EBIT（稅前息前獲利）</t>
        </is>
      </c>
      <c r="B230" t="inlineStr">
        <is>
          <t>EBIT</t>
        </is>
      </c>
      <c r="C230" t="inlineStr">
        <is>
          <t>FY2025 Q3</t>
        </is>
      </c>
      <c r="D230" t="n">
        <v>480501000</v>
      </c>
      <c r="E230" t="inlineStr">
        <is>
          <t>推算：pretax_income + interest_expense?</t>
        </is>
      </c>
      <c r="I230" t="inlineStr">
        <is>
          <t>2025-09-30</t>
        </is>
      </c>
      <c r="J230" t="inlineStr">
        <is>
          <t>USD</t>
        </is>
      </c>
      <c r="K230" t="inlineStr">
        <is>
          <t>由其他科目計算：pretax_income + interest_expense?</t>
        </is>
      </c>
    </row>
    <row r="231">
      <c r="A231" t="inlineStr">
        <is>
          <t>EBIT（稅前息前獲利）</t>
        </is>
      </c>
      <c r="B231" t="inlineStr">
        <is>
          <t>EBIT</t>
        </is>
      </c>
      <c r="C231" t="inlineStr">
        <is>
          <t>FY2025 Q4</t>
        </is>
      </c>
      <c r="D231" t="n">
        <v>621383000</v>
      </c>
      <c r="E231" t="inlineStr">
        <is>
          <t>推算：pretax_income + interest_expense?</t>
        </is>
      </c>
      <c r="I231" t="inlineStr">
        <is>
          <t>2025-12-31</t>
        </is>
      </c>
      <c r="J231" t="inlineStr">
        <is>
          <t>USD</t>
        </is>
      </c>
      <c r="K231" t="inlineStr">
        <is>
          <t>由其他科目計算：pretax_income + interest_expense?</t>
        </is>
      </c>
    </row>
    <row r="232">
      <c r="A232" t="inlineStr">
        <is>
          <t>EBIT（稅前息前獲利）</t>
        </is>
      </c>
      <c r="B232" t="inlineStr">
        <is>
          <t>EBIT</t>
        </is>
      </c>
      <c r="C232" t="inlineStr">
        <is>
          <t>FY2026 Q1</t>
        </is>
      </c>
      <c r="D232" t="n">
        <v>888601000</v>
      </c>
      <c r="E232" t="inlineStr">
        <is>
          <t>推算：pretax_income + interest_expense?</t>
        </is>
      </c>
      <c r="I232" t="inlineStr">
        <is>
          <t>2026-03-31</t>
        </is>
      </c>
      <c r="J232" t="inlineStr">
        <is>
          <t>USD</t>
        </is>
      </c>
      <c r="K232" t="inlineStr">
        <is>
          <t>由其他科目計算：pretax_income + interest_expense?</t>
        </is>
      </c>
    </row>
    <row r="233">
      <c r="A233" t="inlineStr">
        <is>
          <t>EBIT（稅前息前獲利）</t>
        </is>
      </c>
      <c r="B233" t="inlineStr">
        <is>
          <t>EBIT</t>
        </is>
      </c>
      <c r="C233" t="inlineStr">
        <is>
          <t>FY2026 Q2</t>
        </is>
      </c>
      <c r="D233" t="n">
        <v>1081345000</v>
      </c>
      <c r="E233" t="inlineStr">
        <is>
          <t>推算：pretax_income + interest_expense?</t>
        </is>
      </c>
      <c r="I233" t="inlineStr">
        <is>
          <t>2026-06-30</t>
        </is>
      </c>
      <c r="J233" t="inlineStr">
        <is>
          <t>USD</t>
        </is>
      </c>
      <c r="K233" t="inlineStr">
        <is>
          <t>由其他科目計算：pretax_income + interest_expense?</t>
        </is>
      </c>
    </row>
    <row r="234">
      <c r="A234" t="inlineStr">
        <is>
          <t>營業利益（ROIC 用）</t>
        </is>
      </c>
      <c r="B234" t="inlineStr">
        <is>
          <t>Operating Profit (ROIC basis)</t>
        </is>
      </c>
      <c r="C234" t="inlineStr">
        <is>
          <t>FY2021 Q1</t>
        </is>
      </c>
      <c r="D234" t="n">
        <v>-114014000</v>
      </c>
      <c r="E234" t="inlineStr">
        <is>
          <t>OperatingIncomeLoss</t>
        </is>
      </c>
      <c r="F234" t="inlineStr">
        <is>
          <t>10-Q</t>
        </is>
      </c>
      <c r="H234" t="inlineStr">
        <is>
          <t>2022-05-09</t>
        </is>
      </c>
      <c r="I234" t="inlineStr">
        <is>
          <t>2021-03-31</t>
        </is>
      </c>
      <c r="J234" t="inlineStr">
        <is>
          <t>USD</t>
        </is>
      </c>
      <c r="K234" t="inlineStr">
        <is>
          <t>財報直接申報值</t>
        </is>
      </c>
    </row>
    <row r="235">
      <c r="A235" t="inlineStr">
        <is>
          <t>營業利益（ROIC 用）</t>
        </is>
      </c>
      <c r="B235" t="inlineStr">
        <is>
          <t>Operating Profit (ROIC basis)</t>
        </is>
      </c>
      <c r="C235" t="inlineStr">
        <is>
          <t>FY2021 Q2</t>
        </is>
      </c>
      <c r="D235" t="n">
        <v>-146148000</v>
      </c>
      <c r="E235" t="inlineStr">
        <is>
          <t>OperatingIncomeLoss</t>
        </is>
      </c>
      <c r="F235" t="inlineStr">
        <is>
          <t>10-Q</t>
        </is>
      </c>
      <c r="H235" t="inlineStr">
        <is>
          <t>2022-08-08</t>
        </is>
      </c>
      <c r="I235" t="inlineStr">
        <is>
          <t>2021-06-30</t>
        </is>
      </c>
      <c r="J235" t="inlineStr">
        <is>
          <t>USD</t>
        </is>
      </c>
      <c r="K235" t="inlineStr">
        <is>
          <t>財報直接申報值</t>
        </is>
      </c>
    </row>
    <row r="236">
      <c r="A236" t="inlineStr">
        <is>
          <t>營業利益（ROIC 用）</t>
        </is>
      </c>
      <c r="B236" t="inlineStr">
        <is>
          <t>Operating Profit (ROIC basis)</t>
        </is>
      </c>
      <c r="C236" t="inlineStr">
        <is>
          <t>FY2021 Q3</t>
        </is>
      </c>
      <c r="D236" t="n">
        <v>-91941000</v>
      </c>
      <c r="E236" t="inlineStr">
        <is>
          <t>OperatingIncomeLoss</t>
        </is>
      </c>
      <c r="F236" t="inlineStr">
        <is>
          <t>10-Q</t>
        </is>
      </c>
      <c r="H236" t="inlineStr">
        <is>
          <t>2022-11-07</t>
        </is>
      </c>
      <c r="I236" t="inlineStr">
        <is>
          <t>2021-09-30</t>
        </is>
      </c>
      <c r="J236" t="inlineStr">
        <is>
          <t>USD</t>
        </is>
      </c>
      <c r="K236" t="inlineStr">
        <is>
          <t>財報直接申報值</t>
        </is>
      </c>
    </row>
    <row r="237">
      <c r="A237" t="inlineStr">
        <is>
          <t>營業利益（ROIC 用）</t>
        </is>
      </c>
      <c r="B237" t="inlineStr">
        <is>
          <t>Operating Profit (ROIC basis)</t>
        </is>
      </c>
      <c r="C237" t="inlineStr">
        <is>
          <t>FY2021 Q4</t>
        </is>
      </c>
      <c r="D237" t="n">
        <v>-58943000</v>
      </c>
      <c r="E237" t="inlineStr">
        <is>
          <t>OperatingIncomeLoss</t>
        </is>
      </c>
      <c r="F237" t="inlineStr">
        <is>
          <t>10-K</t>
        </is>
      </c>
      <c r="H237" t="inlineStr">
        <is>
          <t>2024-02-20</t>
        </is>
      </c>
      <c r="I237" t="inlineStr">
        <is>
          <t>2021-12-31</t>
        </is>
      </c>
      <c r="J237" t="inlineStr">
        <is>
          <t>USD</t>
        </is>
      </c>
      <c r="K237" t="inlineStr">
        <is>
          <t>Q4推算＝全年−前三季（或由累計值差分還原）</t>
        </is>
      </c>
    </row>
    <row r="238">
      <c r="A238" t="inlineStr">
        <is>
          <t>營業利益（ROIC 用）</t>
        </is>
      </c>
      <c r="B238" t="inlineStr">
        <is>
          <t>Operating Profit (ROIC basis)</t>
        </is>
      </c>
      <c r="C238" t="inlineStr">
        <is>
          <t>FY2022 Q1</t>
        </is>
      </c>
      <c r="D238" t="n">
        <v>-39439000</v>
      </c>
      <c r="E238" t="inlineStr">
        <is>
          <t>OperatingIncomeLoss</t>
        </is>
      </c>
      <c r="F238" t="inlineStr">
        <is>
          <t>10-Q</t>
        </is>
      </c>
      <c r="H238" t="inlineStr">
        <is>
          <t>2023-05-09</t>
        </is>
      </c>
      <c r="I238" t="inlineStr">
        <is>
          <t>2022-03-31</t>
        </is>
      </c>
      <c r="J238" t="inlineStr">
        <is>
          <t>USD</t>
        </is>
      </c>
      <c r="K238" t="inlineStr">
        <is>
          <t>財報直接申報值</t>
        </is>
      </c>
    </row>
    <row r="239">
      <c r="A239" t="inlineStr">
        <is>
          <t>營業利益（ROIC 用）</t>
        </is>
      </c>
      <c r="B239" t="inlineStr">
        <is>
          <t>Operating Profit (ROIC basis)</t>
        </is>
      </c>
      <c r="C239" t="inlineStr">
        <is>
          <t>FY2022 Q2</t>
        </is>
      </c>
      <c r="D239" t="n">
        <v>-41745000</v>
      </c>
      <c r="E239" t="inlineStr">
        <is>
          <t>OperatingIncomeLoss</t>
        </is>
      </c>
      <c r="F239" t="inlineStr">
        <is>
          <t>10-Q</t>
        </is>
      </c>
      <c r="H239" t="inlineStr">
        <is>
          <t>2023-08-08</t>
        </is>
      </c>
      <c r="I239" t="inlineStr">
        <is>
          <t>2022-06-30</t>
        </is>
      </c>
      <c r="J239" t="inlineStr">
        <is>
          <t>USD</t>
        </is>
      </c>
      <c r="K239" t="inlineStr">
        <is>
          <t>財報直接申報值</t>
        </is>
      </c>
    </row>
    <row r="240">
      <c r="A240" t="inlineStr">
        <is>
          <t>營業利益（ROIC 用）</t>
        </is>
      </c>
      <c r="B240" t="inlineStr">
        <is>
          <t>Operating Profit (ROIC basis)</t>
        </is>
      </c>
      <c r="C240" t="inlineStr">
        <is>
          <t>FY2022 Q3</t>
        </is>
      </c>
      <c r="D240" t="n">
        <v>-62191000</v>
      </c>
      <c r="E240" t="inlineStr">
        <is>
          <t>OperatingIncomeLoss</t>
        </is>
      </c>
      <c r="F240" t="inlineStr">
        <is>
          <t>10-Q</t>
        </is>
      </c>
      <c r="H240" t="inlineStr">
        <is>
          <t>2023-11-03</t>
        </is>
      </c>
      <c r="I240" t="inlineStr">
        <is>
          <t>2022-09-30</t>
        </is>
      </c>
      <c r="J240" t="inlineStr">
        <is>
          <t>USD</t>
        </is>
      </c>
      <c r="K240" t="inlineStr">
        <is>
          <t>財報直接申報值</t>
        </is>
      </c>
    </row>
    <row r="241">
      <c r="A241" t="inlineStr">
        <is>
          <t>營業利益（ROIC 用）</t>
        </is>
      </c>
      <c r="B241" t="inlineStr">
        <is>
          <t>Operating Profit (ROIC basis)</t>
        </is>
      </c>
      <c r="C241" t="inlineStr">
        <is>
          <t>FY2022 Q4</t>
        </is>
      </c>
      <c r="D241" t="n">
        <v>-17826000</v>
      </c>
      <c r="E241" t="inlineStr">
        <is>
          <t>OperatingIncomeLoss</t>
        </is>
      </c>
      <c r="F241" t="inlineStr">
        <is>
          <t>10-K</t>
        </is>
      </c>
      <c r="H241" t="inlineStr">
        <is>
          <t>2025-02-18</t>
        </is>
      </c>
      <c r="I241" t="inlineStr">
        <is>
          <t>2022-12-31</t>
        </is>
      </c>
      <c r="J241" t="inlineStr">
        <is>
          <t>USD</t>
        </is>
      </c>
      <c r="K241" t="inlineStr">
        <is>
          <t>Q4推算＝全年−前三季（或由累計值差分還原）</t>
        </is>
      </c>
    </row>
    <row r="242">
      <c r="A242" t="inlineStr">
        <is>
          <t>營業利益（ROIC 用）</t>
        </is>
      </c>
      <c r="B242" t="inlineStr">
        <is>
          <t>Operating Profit (ROIC basis)</t>
        </is>
      </c>
      <c r="C242" t="inlineStr">
        <is>
          <t>FY2023 Q1</t>
        </is>
      </c>
      <c r="D242" t="n">
        <v>4115000</v>
      </c>
      <c r="E242" t="inlineStr">
        <is>
          <t>OperatingIncomeLoss</t>
        </is>
      </c>
      <c r="F242" t="inlineStr">
        <is>
          <t>10-Q</t>
        </is>
      </c>
      <c r="H242" t="inlineStr">
        <is>
          <t>2024-05-07</t>
        </is>
      </c>
      <c r="I242" t="inlineStr">
        <is>
          <t>2023-03-31</t>
        </is>
      </c>
      <c r="J242" t="inlineStr">
        <is>
          <t>USD</t>
        </is>
      </c>
      <c r="K242" t="inlineStr">
        <is>
          <t>財報直接申報值</t>
        </is>
      </c>
    </row>
    <row r="243">
      <c r="A243" t="inlineStr">
        <is>
          <t>營業利益（ROIC 用）</t>
        </is>
      </c>
      <c r="B243" t="inlineStr">
        <is>
          <t>Operating Profit (ROIC basis)</t>
        </is>
      </c>
      <c r="C243" t="inlineStr">
        <is>
          <t>FY2023 Q2</t>
        </is>
      </c>
      <c r="D243" t="n">
        <v>10074000</v>
      </c>
      <c r="E243" t="inlineStr">
        <is>
          <t>OperatingIncomeLoss</t>
        </is>
      </c>
      <c r="F243" t="inlineStr">
        <is>
          <t>10-Q</t>
        </is>
      </c>
      <c r="H243" t="inlineStr">
        <is>
          <t>2024-08-06</t>
        </is>
      </c>
      <c r="I243" t="inlineStr">
        <is>
          <t>2023-06-30</t>
        </is>
      </c>
      <c r="J243" t="inlineStr">
        <is>
          <t>USD</t>
        </is>
      </c>
      <c r="K243" t="inlineStr">
        <is>
          <t>財報直接申報值</t>
        </is>
      </c>
    </row>
    <row r="244">
      <c r="A244" t="inlineStr">
        <is>
          <t>營業利益（ROIC 用）</t>
        </is>
      </c>
      <c r="B244" t="inlineStr">
        <is>
          <t>Operating Profit (ROIC basis)</t>
        </is>
      </c>
      <c r="C244" t="inlineStr">
        <is>
          <t>FY2023 Q3</t>
        </is>
      </c>
      <c r="D244" t="n">
        <v>39983000</v>
      </c>
      <c r="E244" t="inlineStr">
        <is>
          <t>OperatingIncomeLoss</t>
        </is>
      </c>
      <c r="F244" t="inlineStr">
        <is>
          <t>10-Q</t>
        </is>
      </c>
      <c r="H244" t="inlineStr">
        <is>
          <t>2024-11-05</t>
        </is>
      </c>
      <c r="I244" t="inlineStr">
        <is>
          <t>2023-09-30</t>
        </is>
      </c>
      <c r="J244" t="inlineStr">
        <is>
          <t>USD</t>
        </is>
      </c>
      <c r="K244" t="inlineStr">
        <is>
          <t>財報直接申報值</t>
        </is>
      </c>
    </row>
    <row r="245">
      <c r="A245" t="inlineStr">
        <is>
          <t>營業利益（ROIC 用）</t>
        </is>
      </c>
      <c r="B245" t="inlineStr">
        <is>
          <t>Operating Profit (ROIC basis)</t>
        </is>
      </c>
      <c r="C245" t="inlineStr">
        <is>
          <t>FY2023 Q4</t>
        </is>
      </c>
      <c r="D245" t="n">
        <v>65794000</v>
      </c>
      <c r="E245" t="inlineStr">
        <is>
          <t>OperatingIncomeLoss</t>
        </is>
      </c>
      <c r="F245" t="inlineStr">
        <is>
          <t>10-K</t>
        </is>
      </c>
      <c r="H245" t="inlineStr">
        <is>
          <t>2026-02-17</t>
        </is>
      </c>
      <c r="I245" t="inlineStr">
        <is>
          <t>2023-12-31</t>
        </is>
      </c>
      <c r="J245" t="inlineStr">
        <is>
          <t>USD</t>
        </is>
      </c>
      <c r="K245" t="inlineStr">
        <is>
          <t>Q4推算＝全年−前三季（或由累計值差分還原）</t>
        </is>
      </c>
    </row>
    <row r="246">
      <c r="A246" t="inlineStr">
        <is>
          <t>營業利益（ROIC 用）</t>
        </is>
      </c>
      <c r="B246" t="inlineStr">
        <is>
          <t>Operating Profit (ROIC basis)</t>
        </is>
      </c>
      <c r="C246" t="inlineStr">
        <is>
          <t>FY2024 Q1</t>
        </is>
      </c>
      <c r="D246" t="n">
        <v>80881000</v>
      </c>
      <c r="E246" t="inlineStr">
        <is>
          <t>OperatingIncomeLoss</t>
        </is>
      </c>
      <c r="F246" t="inlineStr">
        <is>
          <t>10-Q</t>
        </is>
      </c>
      <c r="H246" t="inlineStr">
        <is>
          <t>2025-05-06</t>
        </is>
      </c>
      <c r="I246" t="inlineStr">
        <is>
          <t>2024-03-31</t>
        </is>
      </c>
      <c r="J246" t="inlineStr">
        <is>
          <t>USD</t>
        </is>
      </c>
      <c r="K246" t="inlineStr">
        <is>
          <t>財報直接申報值</t>
        </is>
      </c>
    </row>
    <row r="247">
      <c r="A247" t="inlineStr">
        <is>
          <t>營業利益（ROIC 用）</t>
        </is>
      </c>
      <c r="B247" t="inlineStr">
        <is>
          <t>Operating Profit (ROIC basis)</t>
        </is>
      </c>
      <c r="C247" t="inlineStr">
        <is>
          <t>FY2024 Q2</t>
        </is>
      </c>
      <c r="D247" t="n">
        <v>105339000</v>
      </c>
      <c r="E247" t="inlineStr">
        <is>
          <t>OperatingIncomeLoss</t>
        </is>
      </c>
      <c r="F247" t="inlineStr">
        <is>
          <t>10-Q</t>
        </is>
      </c>
      <c r="H247" t="inlineStr">
        <is>
          <t>2025-08-05</t>
        </is>
      </c>
      <c r="I247" t="inlineStr">
        <is>
          <t>2024-06-30</t>
        </is>
      </c>
      <c r="J247" t="inlineStr">
        <is>
          <t>USD</t>
        </is>
      </c>
      <c r="K247" t="inlineStr">
        <is>
          <t>財報直接申報值</t>
        </is>
      </c>
    </row>
    <row r="248">
      <c r="A248" t="inlineStr">
        <is>
          <t>營業利益（ROIC 用）</t>
        </is>
      </c>
      <c r="B248" t="inlineStr">
        <is>
          <t>Operating Profit (ROIC basis)</t>
        </is>
      </c>
      <c r="C248" t="inlineStr">
        <is>
          <t>FY2024 Q3</t>
        </is>
      </c>
      <c r="D248" t="n">
        <v>113140000</v>
      </c>
      <c r="E248" t="inlineStr">
        <is>
          <t>OperatingIncomeLoss</t>
        </is>
      </c>
      <c r="F248" t="inlineStr">
        <is>
          <t>10-Q</t>
        </is>
      </c>
      <c r="H248" t="inlineStr">
        <is>
          <t>2025-11-04</t>
        </is>
      </c>
      <c r="I248" t="inlineStr">
        <is>
          <t>2024-09-30</t>
        </is>
      </c>
      <c r="J248" t="inlineStr">
        <is>
          <t>USD</t>
        </is>
      </c>
      <c r="K248" t="inlineStr">
        <is>
          <t>財報直接申報值</t>
        </is>
      </c>
    </row>
    <row r="249">
      <c r="A249" t="inlineStr">
        <is>
          <t>營業利益（ROIC 用）</t>
        </is>
      </c>
      <c r="B249" t="inlineStr">
        <is>
          <t>Operating Profit (ROIC basis)</t>
        </is>
      </c>
      <c r="C249" t="inlineStr">
        <is>
          <t>FY2024 Q4</t>
        </is>
      </c>
      <c r="D249" t="n">
        <v>11043000</v>
      </c>
      <c r="E249" t="inlineStr">
        <is>
          <t>OperatingIncomeLoss</t>
        </is>
      </c>
      <c r="F249" t="inlineStr">
        <is>
          <t>10-K</t>
        </is>
      </c>
      <c r="H249" t="inlineStr">
        <is>
          <t>2026-02-17</t>
        </is>
      </c>
      <c r="I249" t="inlineStr">
        <is>
          <t>2024-12-31</t>
        </is>
      </c>
      <c r="J249" t="inlineStr">
        <is>
          <t>USD</t>
        </is>
      </c>
      <c r="K249" t="inlineStr">
        <is>
          <t>Q4推算＝全年−前三季（或由累計值差分還原）</t>
        </is>
      </c>
    </row>
    <row r="250">
      <c r="A250" t="inlineStr">
        <is>
          <t>營業利益（ROIC 用）</t>
        </is>
      </c>
      <c r="B250" t="inlineStr">
        <is>
          <t>Operating Profit (ROIC basis)</t>
        </is>
      </c>
      <c r="C250" t="inlineStr">
        <is>
          <t>FY2025 Q1</t>
        </is>
      </c>
      <c r="D250" t="n">
        <v>176048000</v>
      </c>
      <c r="E250" t="inlineStr">
        <is>
          <t>OperatingIncomeLoss</t>
        </is>
      </c>
      <c r="F250" t="inlineStr">
        <is>
          <t>10-Q</t>
        </is>
      </c>
      <c r="H250" t="inlineStr">
        <is>
          <t>2026-05-05</t>
        </is>
      </c>
      <c r="I250" t="inlineStr">
        <is>
          <t>2025-03-31</t>
        </is>
      </c>
      <c r="J250" t="inlineStr">
        <is>
          <t>USD</t>
        </is>
      </c>
      <c r="K250" t="inlineStr">
        <is>
          <t>財報直接申報值</t>
        </is>
      </c>
    </row>
    <row r="251">
      <c r="A251" t="inlineStr">
        <is>
          <t>營業利益（ROIC 用）</t>
        </is>
      </c>
      <c r="B251" t="inlineStr">
        <is>
          <t>Operating Profit (ROIC basis)</t>
        </is>
      </c>
      <c r="C251" t="inlineStr">
        <is>
          <t>FY2025 Q2</t>
        </is>
      </c>
      <c r="D251" t="n">
        <v>269317000</v>
      </c>
      <c r="E251" t="inlineStr">
        <is>
          <t>OperatingIncomeLoss</t>
        </is>
      </c>
      <c r="F251" t="inlineStr">
        <is>
          <t>10-Q</t>
        </is>
      </c>
      <c r="H251" t="inlineStr">
        <is>
          <t>2026-08-04</t>
        </is>
      </c>
      <c r="I251" t="inlineStr">
        <is>
          <t>2025-06-30</t>
        </is>
      </c>
      <c r="J251" t="inlineStr">
        <is>
          <t>USD</t>
        </is>
      </c>
      <c r="K251" t="inlineStr">
        <is>
          <t>財報直接申報值</t>
        </is>
      </c>
    </row>
    <row r="252">
      <c r="A252" t="inlineStr">
        <is>
          <t>營業利益（ROIC 用）</t>
        </is>
      </c>
      <c r="B252" t="inlineStr">
        <is>
          <t>Operating Profit (ROIC basis)</t>
        </is>
      </c>
      <c r="C252" t="inlineStr">
        <is>
          <t>FY2025 Q3</t>
        </is>
      </c>
      <c r="D252" t="n">
        <v>393256000</v>
      </c>
      <c r="E252" t="inlineStr">
        <is>
          <t>OperatingIncomeLoss</t>
        </is>
      </c>
      <c r="F252" t="inlineStr">
        <is>
          <t>10-Q</t>
        </is>
      </c>
      <c r="H252" t="inlineStr">
        <is>
          <t>2025-11-04</t>
        </is>
      </c>
      <c r="I252" t="inlineStr">
        <is>
          <t>2025-09-30</t>
        </is>
      </c>
      <c r="J252" t="inlineStr">
        <is>
          <t>USD</t>
        </is>
      </c>
      <c r="K252" t="inlineStr">
        <is>
          <t>財報直接申報值</t>
        </is>
      </c>
    </row>
    <row r="253">
      <c r="A253" t="inlineStr">
        <is>
          <t>營業利益（ROIC 用）</t>
        </is>
      </c>
      <c r="B253" t="inlineStr">
        <is>
          <t>Operating Profit (ROIC basis)</t>
        </is>
      </c>
      <c r="C253" t="inlineStr">
        <is>
          <t>FY2025 Q4</t>
        </is>
      </c>
      <c r="D253" t="n">
        <v>575394000</v>
      </c>
      <c r="E253" t="inlineStr">
        <is>
          <t>OperatingIncomeLoss</t>
        </is>
      </c>
      <c r="F253" t="inlineStr">
        <is>
          <t>10-K</t>
        </is>
      </c>
      <c r="H253" t="inlineStr">
        <is>
          <t>2026-02-17</t>
        </is>
      </c>
      <c r="I253" t="inlineStr">
        <is>
          <t>2025-12-31</t>
        </is>
      </c>
      <c r="J253" t="inlineStr">
        <is>
          <t>USD</t>
        </is>
      </c>
      <c r="K253" t="inlineStr">
        <is>
          <t>Q4推算＝全年−前三季（或由累計值差分還原）</t>
        </is>
      </c>
    </row>
    <row r="254">
      <c r="A254" t="inlineStr">
        <is>
          <t>營業利益（ROIC 用）</t>
        </is>
      </c>
      <c r="B254" t="inlineStr">
        <is>
          <t>Operating Profit (ROIC basis)</t>
        </is>
      </c>
      <c r="C254" t="inlineStr">
        <is>
          <t>FY2026 Q1</t>
        </is>
      </c>
      <c r="D254" t="n">
        <v>753998000</v>
      </c>
      <c r="E254" t="inlineStr">
        <is>
          <t>OperatingIncomeLoss</t>
        </is>
      </c>
      <c r="F254" t="inlineStr">
        <is>
          <t>10-Q</t>
        </is>
      </c>
      <c r="H254" t="inlineStr">
        <is>
          <t>2026-05-05</t>
        </is>
      </c>
      <c r="I254" t="inlineStr">
        <is>
          <t>2026-03-31</t>
        </is>
      </c>
      <c r="J254" t="inlineStr">
        <is>
          <t>USD</t>
        </is>
      </c>
      <c r="K254" t="inlineStr">
        <is>
          <t>財報直接申報值</t>
        </is>
      </c>
    </row>
    <row r="255">
      <c r="A255" t="inlineStr">
        <is>
          <t>營業利益（ROIC 用）</t>
        </is>
      </c>
      <c r="B255" t="inlineStr">
        <is>
          <t>Operating Profit (ROIC basis)</t>
        </is>
      </c>
      <c r="C255" t="inlineStr">
        <is>
          <t>FY2026 Q2</t>
        </is>
      </c>
      <c r="D255" t="n">
        <v>912004000</v>
      </c>
      <c r="E255" t="inlineStr">
        <is>
          <t>OperatingIncomeLoss</t>
        </is>
      </c>
      <c r="F255" t="inlineStr">
        <is>
          <t>10-Q</t>
        </is>
      </c>
      <c r="H255" t="inlineStr">
        <is>
          <t>2026-08-04</t>
        </is>
      </c>
      <c r="I255" t="inlineStr">
        <is>
          <t>2026-06-30</t>
        </is>
      </c>
      <c r="J255" t="inlineStr">
        <is>
          <t>USD</t>
        </is>
      </c>
      <c r="K255" t="inlineStr">
        <is>
          <t>財報直接申報值</t>
        </is>
      </c>
    </row>
    <row r="256">
      <c r="A256" t="inlineStr">
        <is>
          <t>所得稅費用</t>
        </is>
      </c>
      <c r="B256" t="inlineStr">
        <is>
          <t>Income Tax Expense</t>
        </is>
      </c>
      <c r="C256" t="inlineStr">
        <is>
          <t>FY2021 Q1</t>
        </is>
      </c>
      <c r="D256" t="n">
        <v>3102000</v>
      </c>
      <c r="E256" t="inlineStr">
        <is>
          <t>IncomeTaxExpenseBenefit</t>
        </is>
      </c>
      <c r="F256" t="inlineStr">
        <is>
          <t>10-Q</t>
        </is>
      </c>
      <c r="H256" t="inlineStr">
        <is>
          <t>2022-05-09</t>
        </is>
      </c>
      <c r="I256" t="inlineStr">
        <is>
          <t>2021-03-31</t>
        </is>
      </c>
      <c r="J256" t="inlineStr">
        <is>
          <t>USD</t>
        </is>
      </c>
      <c r="K256" t="inlineStr">
        <is>
          <t>財報直接申報值</t>
        </is>
      </c>
    </row>
    <row r="257">
      <c r="A257" t="inlineStr">
        <is>
          <t>所得稅費用</t>
        </is>
      </c>
      <c r="B257" t="inlineStr">
        <is>
          <t>Income Tax Expense</t>
        </is>
      </c>
      <c r="C257" t="inlineStr">
        <is>
          <t>FY2021 Q2</t>
        </is>
      </c>
      <c r="D257" t="n">
        <v>-5661000</v>
      </c>
      <c r="E257" t="inlineStr">
        <is>
          <t>IncomeTaxExpenseBenefit</t>
        </is>
      </c>
      <c r="F257" t="inlineStr">
        <is>
          <t>10-Q</t>
        </is>
      </c>
      <c r="H257" t="inlineStr">
        <is>
          <t>2022-08-08</t>
        </is>
      </c>
      <c r="I257" t="inlineStr">
        <is>
          <t>2021-06-30</t>
        </is>
      </c>
      <c r="J257" t="inlineStr">
        <is>
          <t>USD</t>
        </is>
      </c>
      <c r="K257" t="inlineStr">
        <is>
          <t>財報直接申報值</t>
        </is>
      </c>
    </row>
    <row r="258">
      <c r="A258" t="inlineStr">
        <is>
          <t>所得稅費用</t>
        </is>
      </c>
      <c r="B258" t="inlineStr">
        <is>
          <t>Income Tax Expense</t>
        </is>
      </c>
      <c r="C258" t="inlineStr">
        <is>
          <t>FY2021 Q3</t>
        </is>
      </c>
      <c r="D258" t="n">
        <v>1438000</v>
      </c>
      <c r="E258" t="inlineStr">
        <is>
          <t>IncomeTaxExpenseBenefit</t>
        </is>
      </c>
      <c r="F258" t="inlineStr">
        <is>
          <t>10-Q</t>
        </is>
      </c>
      <c r="H258" t="inlineStr">
        <is>
          <t>2022-11-07</t>
        </is>
      </c>
      <c r="I258" t="inlineStr">
        <is>
          <t>2021-09-30</t>
        </is>
      </c>
      <c r="J258" t="inlineStr">
        <is>
          <t>USD</t>
        </is>
      </c>
      <c r="K258" t="inlineStr">
        <is>
          <t>財報直接申報值</t>
        </is>
      </c>
    </row>
    <row r="259">
      <c r="A259" t="inlineStr">
        <is>
          <t>所得稅費用</t>
        </is>
      </c>
      <c r="B259" t="inlineStr">
        <is>
          <t>Income Tax Expense</t>
        </is>
      </c>
      <c r="C259" t="inlineStr">
        <is>
          <t>FY2021 Q4</t>
        </is>
      </c>
      <c r="D259" t="n">
        <v>33006000</v>
      </c>
      <c r="E259" t="inlineStr">
        <is>
          <t>IncomeTaxExpenseBenefit</t>
        </is>
      </c>
      <c r="F259" t="inlineStr">
        <is>
          <t>10-K</t>
        </is>
      </c>
      <c r="H259" t="inlineStr">
        <is>
          <t>2024-02-20</t>
        </is>
      </c>
      <c r="I259" t="inlineStr">
        <is>
          <t>2021-12-31</t>
        </is>
      </c>
      <c r="J259" t="inlineStr">
        <is>
          <t>USD</t>
        </is>
      </c>
      <c r="K259" t="inlineStr">
        <is>
          <t>Q4推算＝全年−前三季（或由累計值差分還原）</t>
        </is>
      </c>
    </row>
    <row r="260">
      <c r="A260" t="inlineStr">
        <is>
          <t>所得稅費用</t>
        </is>
      </c>
      <c r="B260" t="inlineStr">
        <is>
          <t>Income Tax Expense</t>
        </is>
      </c>
      <c r="C260" t="inlineStr">
        <is>
          <t>FY2022 Q1</t>
        </is>
      </c>
      <c r="D260" t="n">
        <v>2023000</v>
      </c>
      <c r="E260" t="inlineStr">
        <is>
          <t>IncomeTaxExpenseBenefit</t>
        </is>
      </c>
      <c r="F260" t="inlineStr">
        <is>
          <t>10-Q</t>
        </is>
      </c>
      <c r="H260" t="inlineStr">
        <is>
          <t>2023-05-09</t>
        </is>
      </c>
      <c r="I260" t="inlineStr">
        <is>
          <t>2022-03-31</t>
        </is>
      </c>
      <c r="J260" t="inlineStr">
        <is>
          <t>USD</t>
        </is>
      </c>
      <c r="K260" t="inlineStr">
        <is>
          <t>財報直接申報值</t>
        </is>
      </c>
    </row>
    <row r="261">
      <c r="A261" t="inlineStr">
        <is>
          <t>所得稅費用</t>
        </is>
      </c>
      <c r="B261" t="inlineStr">
        <is>
          <t>Income Tax Expense</t>
        </is>
      </c>
      <c r="C261" t="inlineStr">
        <is>
          <t>FY2022 Q2</t>
        </is>
      </c>
      <c r="D261" t="n">
        <v>2588000</v>
      </c>
      <c r="E261" t="inlineStr">
        <is>
          <t>IncomeTaxExpenseBenefit</t>
        </is>
      </c>
      <c r="F261" t="inlineStr">
        <is>
          <t>10-Q</t>
        </is>
      </c>
      <c r="H261" t="inlineStr">
        <is>
          <t>2023-08-08</t>
        </is>
      </c>
      <c r="I261" t="inlineStr">
        <is>
          <t>2022-06-30</t>
        </is>
      </c>
      <c r="J261" t="inlineStr">
        <is>
          <t>USD</t>
        </is>
      </c>
      <c r="K261" t="inlineStr">
        <is>
          <t>財報直接申報值</t>
        </is>
      </c>
    </row>
    <row r="262">
      <c r="A262" t="inlineStr">
        <is>
          <t>所得稅費用</t>
        </is>
      </c>
      <c r="B262" t="inlineStr">
        <is>
          <t>Income Tax Expense</t>
        </is>
      </c>
      <c r="C262" t="inlineStr">
        <is>
          <t>FY2022 Q3</t>
        </is>
      </c>
      <c r="D262" t="n">
        <v>1096000</v>
      </c>
      <c r="E262" t="inlineStr">
        <is>
          <t>IncomeTaxExpenseBenefit</t>
        </is>
      </c>
      <c r="F262" t="inlineStr">
        <is>
          <t>10-Q</t>
        </is>
      </c>
      <c r="H262" t="inlineStr">
        <is>
          <t>2023-11-03</t>
        </is>
      </c>
      <c r="I262" t="inlineStr">
        <is>
          <t>2022-09-30</t>
        </is>
      </c>
      <c r="J262" t="inlineStr">
        <is>
          <t>USD</t>
        </is>
      </c>
      <c r="K262" t="inlineStr">
        <is>
          <t>財報直接申報值</t>
        </is>
      </c>
    </row>
    <row r="263">
      <c r="A263" t="inlineStr">
        <is>
          <t>所得稅費用</t>
        </is>
      </c>
      <c r="B263" t="inlineStr">
        <is>
          <t>Income Tax Expense</t>
        </is>
      </c>
      <c r="C263" t="inlineStr">
        <is>
          <t>FY2022 Q4</t>
        </is>
      </c>
      <c r="D263" t="n">
        <v>4360000</v>
      </c>
      <c r="E263" t="inlineStr">
        <is>
          <t>IncomeTaxExpenseBenefit</t>
        </is>
      </c>
      <c r="F263" t="inlineStr">
        <is>
          <t>10-K</t>
        </is>
      </c>
      <c r="H263" t="inlineStr">
        <is>
          <t>2025-02-18</t>
        </is>
      </c>
      <c r="I263" t="inlineStr">
        <is>
          <t>2022-12-31</t>
        </is>
      </c>
      <c r="J263" t="inlineStr">
        <is>
          <t>USD</t>
        </is>
      </c>
      <c r="K263" t="inlineStr">
        <is>
          <t>Q4推算＝全年−前三季（或由累計值差分還原）</t>
        </is>
      </c>
    </row>
    <row r="264">
      <c r="A264" t="inlineStr">
        <is>
          <t>所得稅費用</t>
        </is>
      </c>
      <c r="B264" t="inlineStr">
        <is>
          <t>Income Tax Expense</t>
        </is>
      </c>
      <c r="C264" t="inlineStr">
        <is>
          <t>FY2023 Q1</t>
        </is>
      </c>
      <c r="D264" t="n">
        <v>1681000</v>
      </c>
      <c r="E264" t="inlineStr">
        <is>
          <t>IncomeTaxExpenseBenefit</t>
        </is>
      </c>
      <c r="F264" t="inlineStr">
        <is>
          <t>10-Q</t>
        </is>
      </c>
      <c r="H264" t="inlineStr">
        <is>
          <t>2024-05-07</t>
        </is>
      </c>
      <c r="I264" t="inlineStr">
        <is>
          <t>2023-03-31</t>
        </is>
      </c>
      <c r="J264" t="inlineStr">
        <is>
          <t>USD</t>
        </is>
      </c>
      <c r="K264" t="inlineStr">
        <is>
          <t>財報直接申報值</t>
        </is>
      </c>
    </row>
    <row r="265">
      <c r="A265" t="inlineStr">
        <is>
          <t>所得稅費用</t>
        </is>
      </c>
      <c r="B265" t="inlineStr">
        <is>
          <t>Income Tax Expense</t>
        </is>
      </c>
      <c r="C265" t="inlineStr">
        <is>
          <t>FY2023 Q2</t>
        </is>
      </c>
      <c r="D265" t="n">
        <v>2171000</v>
      </c>
      <c r="E265" t="inlineStr">
        <is>
          <t>IncomeTaxExpenseBenefit</t>
        </is>
      </c>
      <c r="F265" t="inlineStr">
        <is>
          <t>10-Q</t>
        </is>
      </c>
      <c r="H265" t="inlineStr">
        <is>
          <t>2024-08-06</t>
        </is>
      </c>
      <c r="I265" t="inlineStr">
        <is>
          <t>2023-06-30</t>
        </is>
      </c>
      <c r="J265" t="inlineStr">
        <is>
          <t>USD</t>
        </is>
      </c>
      <c r="K265" t="inlineStr">
        <is>
          <t>財報直接申報值</t>
        </is>
      </c>
    </row>
    <row r="266">
      <c r="A266" t="inlineStr">
        <is>
          <t>所得稅費用</t>
        </is>
      </c>
      <c r="B266" t="inlineStr">
        <is>
          <t>Income Tax Expense</t>
        </is>
      </c>
      <c r="C266" t="inlineStr">
        <is>
          <t>FY2023 Q3</t>
        </is>
      </c>
      <c r="D266" t="n">
        <v>6530000</v>
      </c>
      <c r="E266" t="inlineStr">
        <is>
          <t>IncomeTaxExpenseBenefit</t>
        </is>
      </c>
      <c r="F266" t="inlineStr">
        <is>
          <t>10-Q</t>
        </is>
      </c>
      <c r="H266" t="inlineStr">
        <is>
          <t>2024-11-05</t>
        </is>
      </c>
      <c r="I266" t="inlineStr">
        <is>
          <t>2023-09-30</t>
        </is>
      </c>
      <c r="J266" t="inlineStr">
        <is>
          <t>USD</t>
        </is>
      </c>
      <c r="K266" t="inlineStr">
        <is>
          <t>財報直接申報值</t>
        </is>
      </c>
    </row>
    <row r="267">
      <c r="A267" t="inlineStr">
        <is>
          <t>所得稅費用</t>
        </is>
      </c>
      <c r="B267" t="inlineStr">
        <is>
          <t>Income Tax Expense</t>
        </is>
      </c>
      <c r="C267" t="inlineStr">
        <is>
          <t>FY2023 Q4</t>
        </is>
      </c>
      <c r="D267" t="n">
        <v>9334000</v>
      </c>
      <c r="E267" t="inlineStr">
        <is>
          <t>IncomeTaxExpenseBenefit</t>
        </is>
      </c>
      <c r="F267" t="inlineStr">
        <is>
          <t>10-K</t>
        </is>
      </c>
      <c r="H267" t="inlineStr">
        <is>
          <t>2026-02-17</t>
        </is>
      </c>
      <c r="I267" t="inlineStr">
        <is>
          <t>2023-12-31</t>
        </is>
      </c>
      <c r="J267" t="inlineStr">
        <is>
          <t>USD</t>
        </is>
      </c>
      <c r="K267" t="inlineStr">
        <is>
          <t>Q4推算＝全年−前三季（或由累計值差分還原）</t>
        </is>
      </c>
    </row>
    <row r="268">
      <c r="A268" t="inlineStr">
        <is>
          <t>所得稅費用</t>
        </is>
      </c>
      <c r="B268" t="inlineStr">
        <is>
          <t>Income Tax Expense</t>
        </is>
      </c>
      <c r="C268" t="inlineStr">
        <is>
          <t>FY2024 Q1</t>
        </is>
      </c>
      <c r="D268" t="n">
        <v>4655000</v>
      </c>
      <c r="E268" t="inlineStr">
        <is>
          <t>IncomeTaxExpenseBenefit</t>
        </is>
      </c>
      <c r="F268" t="inlineStr">
        <is>
          <t>10-Q</t>
        </is>
      </c>
      <c r="H268" t="inlineStr">
        <is>
          <t>2025-05-06</t>
        </is>
      </c>
      <c r="I268" t="inlineStr">
        <is>
          <t>2024-03-31</t>
        </is>
      </c>
      <c r="J268" t="inlineStr">
        <is>
          <t>USD</t>
        </is>
      </c>
      <c r="K268" t="inlineStr">
        <is>
          <t>財報直接申報值</t>
        </is>
      </c>
    </row>
    <row r="269">
      <c r="A269" t="inlineStr">
        <is>
          <t>所得稅費用</t>
        </is>
      </c>
      <c r="B269" t="inlineStr">
        <is>
          <t>Income Tax Expense</t>
        </is>
      </c>
      <c r="C269" t="inlineStr">
        <is>
          <t>FY2024 Q2</t>
        </is>
      </c>
      <c r="D269" t="n">
        <v>5189000</v>
      </c>
      <c r="E269" t="inlineStr">
        <is>
          <t>IncomeTaxExpenseBenefit</t>
        </is>
      </c>
      <c r="F269" t="inlineStr">
        <is>
          <t>10-Q</t>
        </is>
      </c>
      <c r="H269" t="inlineStr">
        <is>
          <t>2025-08-05</t>
        </is>
      </c>
      <c r="I269" t="inlineStr">
        <is>
          <t>2024-06-30</t>
        </is>
      </c>
      <c r="J269" t="inlineStr">
        <is>
          <t>USD</t>
        </is>
      </c>
      <c r="K269" t="inlineStr">
        <is>
          <t>財報直接申報值</t>
        </is>
      </c>
    </row>
    <row r="270">
      <c r="A270" t="inlineStr">
        <is>
          <t>所得稅費用</t>
        </is>
      </c>
      <c r="B270" t="inlineStr">
        <is>
          <t>Income Tax Expense</t>
        </is>
      </c>
      <c r="C270" t="inlineStr">
        <is>
          <t>FY2024 Q3</t>
        </is>
      </c>
      <c r="D270" t="n">
        <v>7809000</v>
      </c>
      <c r="E270" t="inlineStr">
        <is>
          <t>IncomeTaxExpenseBenefit</t>
        </is>
      </c>
      <c r="F270" t="inlineStr">
        <is>
          <t>10-Q</t>
        </is>
      </c>
      <c r="H270" t="inlineStr">
        <is>
          <t>2025-11-04</t>
        </is>
      </c>
      <c r="I270" t="inlineStr">
        <is>
          <t>2024-09-30</t>
        </is>
      </c>
      <c r="J270" t="inlineStr">
        <is>
          <t>USD</t>
        </is>
      </c>
      <c r="K270" t="inlineStr">
        <is>
          <t>財報直接申報值</t>
        </is>
      </c>
    </row>
    <row r="271">
      <c r="A271" t="inlineStr">
        <is>
          <t>所得稅費用</t>
        </is>
      </c>
      <c r="B271" t="inlineStr">
        <is>
          <t>Income Tax Expense</t>
        </is>
      </c>
      <c r="C271" t="inlineStr">
        <is>
          <t>FY2024 Q4</t>
        </is>
      </c>
      <c r="D271" t="n">
        <v>3602000</v>
      </c>
      <c r="E271" t="inlineStr">
        <is>
          <t>IncomeTaxExpenseBenefit</t>
        </is>
      </c>
      <c r="F271" t="inlineStr">
        <is>
          <t>10-K</t>
        </is>
      </c>
      <c r="H271" t="inlineStr">
        <is>
          <t>2026-02-17</t>
        </is>
      </c>
      <c r="I271" t="inlineStr">
        <is>
          <t>2024-12-31</t>
        </is>
      </c>
      <c r="J271" t="inlineStr">
        <is>
          <t>USD</t>
        </is>
      </c>
      <c r="K271" t="inlineStr">
        <is>
          <t>Q4推算＝全年−前三季（或由累計值差分還原）</t>
        </is>
      </c>
    </row>
    <row r="272">
      <c r="A272" t="inlineStr">
        <is>
          <t>所得稅費用</t>
        </is>
      </c>
      <c r="B272" t="inlineStr">
        <is>
          <t>Income Tax Expense</t>
        </is>
      </c>
      <c r="C272" t="inlineStr">
        <is>
          <t>FY2025 Q1</t>
        </is>
      </c>
      <c r="D272" t="n">
        <v>5599000</v>
      </c>
      <c r="E272" t="inlineStr">
        <is>
          <t>IncomeTaxExpenseBenefit</t>
        </is>
      </c>
      <c r="F272" t="inlineStr">
        <is>
          <t>10-Q</t>
        </is>
      </c>
      <c r="H272" t="inlineStr">
        <is>
          <t>2026-05-05</t>
        </is>
      </c>
      <c r="I272" t="inlineStr">
        <is>
          <t>2025-03-31</t>
        </is>
      </c>
      <c r="J272" t="inlineStr">
        <is>
          <t>USD</t>
        </is>
      </c>
      <c r="K272" t="inlineStr">
        <is>
          <t>財報直接申報值</t>
        </is>
      </c>
    </row>
    <row r="273">
      <c r="A273" t="inlineStr">
        <is>
          <t>所得稅費用</t>
        </is>
      </c>
      <c r="B273" t="inlineStr">
        <is>
          <t>Income Tax Expense</t>
        </is>
      </c>
      <c r="C273" t="inlineStr">
        <is>
          <t>FY2025 Q2</t>
        </is>
      </c>
      <c r="D273" t="n">
        <v>3596000</v>
      </c>
      <c r="E273" t="inlineStr">
        <is>
          <t>IncomeTaxExpenseBenefit</t>
        </is>
      </c>
      <c r="F273" t="inlineStr">
        <is>
          <t>10-Q</t>
        </is>
      </c>
      <c r="H273" t="inlineStr">
        <is>
          <t>2026-08-04</t>
        </is>
      </c>
      <c r="I273" t="inlineStr">
        <is>
          <t>2025-06-30</t>
        </is>
      </c>
      <c r="J273" t="inlineStr">
        <is>
          <t>USD</t>
        </is>
      </c>
      <c r="K273" t="inlineStr">
        <is>
          <t>財報直接申報值</t>
        </is>
      </c>
    </row>
    <row r="274">
      <c r="A274" t="inlineStr">
        <is>
          <t>所得稅費用</t>
        </is>
      </c>
      <c r="B274" t="inlineStr">
        <is>
          <t>Income Tax Expense</t>
        </is>
      </c>
      <c r="C274" t="inlineStr">
        <is>
          <t>FY2025 Q3</t>
        </is>
      </c>
      <c r="D274" t="n">
        <v>3753000</v>
      </c>
      <c r="E274" t="inlineStr">
        <is>
          <t>IncomeTaxExpenseBenefit</t>
        </is>
      </c>
      <c r="F274" t="inlineStr">
        <is>
          <t>10-Q</t>
        </is>
      </c>
      <c r="H274" t="inlineStr">
        <is>
          <t>2025-11-04</t>
        </is>
      </c>
      <c r="I274" t="inlineStr">
        <is>
          <t>2025-09-30</t>
        </is>
      </c>
      <c r="J274" t="inlineStr">
        <is>
          <t>USD</t>
        </is>
      </c>
      <c r="K274" t="inlineStr">
        <is>
          <t>財報直接申報值</t>
        </is>
      </c>
    </row>
    <row r="275">
      <c r="A275" t="inlineStr">
        <is>
          <t>所得稅費用</t>
        </is>
      </c>
      <c r="B275" t="inlineStr">
        <is>
          <t>Income Tax Expense</t>
        </is>
      </c>
      <c r="C275" t="inlineStr">
        <is>
          <t>FY2025 Q4</t>
        </is>
      </c>
      <c r="D275" t="n">
        <v>9776000</v>
      </c>
      <c r="E275" t="inlineStr">
        <is>
          <t>IncomeTaxExpenseBenefit</t>
        </is>
      </c>
      <c r="F275" t="inlineStr">
        <is>
          <t>10-K</t>
        </is>
      </c>
      <c r="H275" t="inlineStr">
        <is>
          <t>2026-02-17</t>
        </is>
      </c>
      <c r="I275" t="inlineStr">
        <is>
          <t>2025-12-31</t>
        </is>
      </c>
      <c r="J275" t="inlineStr">
        <is>
          <t>USD</t>
        </is>
      </c>
      <c r="K275" t="inlineStr">
        <is>
          <t>Q4推算＝全年−前三季（或由累計值差分還原）</t>
        </is>
      </c>
    </row>
    <row r="276">
      <c r="A276" t="inlineStr">
        <is>
          <t>所得稅費用</t>
        </is>
      </c>
      <c r="B276" t="inlineStr">
        <is>
          <t>Income Tax Expense</t>
        </is>
      </c>
      <c r="C276" t="inlineStr">
        <is>
          <t>FY2026 Q1</t>
        </is>
      </c>
      <c r="D276" t="n">
        <v>12199000</v>
      </c>
      <c r="E276" t="inlineStr">
        <is>
          <t>IncomeTaxExpenseBenefit</t>
        </is>
      </c>
      <c r="F276" t="inlineStr">
        <is>
          <t>10-Q</t>
        </is>
      </c>
      <c r="H276" t="inlineStr">
        <is>
          <t>2026-05-05</t>
        </is>
      </c>
      <c r="I276" t="inlineStr">
        <is>
          <t>2026-03-31</t>
        </is>
      </c>
      <c r="J276" t="inlineStr">
        <is>
          <t>USD</t>
        </is>
      </c>
      <c r="K276" t="inlineStr">
        <is>
          <t>財報直接申報值</t>
        </is>
      </c>
    </row>
    <row r="277">
      <c r="A277" t="inlineStr">
        <is>
          <t>所得稅費用</t>
        </is>
      </c>
      <c r="B277" t="inlineStr">
        <is>
          <t>Income Tax Expense</t>
        </is>
      </c>
      <c r="C277" t="inlineStr">
        <is>
          <t>FY2026 Q2</t>
        </is>
      </c>
      <c r="D277" t="n">
        <v>15383000</v>
      </c>
      <c r="E277" t="inlineStr">
        <is>
          <t>IncomeTaxExpenseBenefit</t>
        </is>
      </c>
      <c r="F277" t="inlineStr">
        <is>
          <t>10-Q</t>
        </is>
      </c>
      <c r="H277" t="inlineStr">
        <is>
          <t>2026-08-04</t>
        </is>
      </c>
      <c r="I277" t="inlineStr">
        <is>
          <t>2026-06-30</t>
        </is>
      </c>
      <c r="J277" t="inlineStr">
        <is>
          <t>USD</t>
        </is>
      </c>
      <c r="K277" t="inlineStr">
        <is>
          <t>財報直接申報值</t>
        </is>
      </c>
    </row>
    <row r="278">
      <c r="A278" t="inlineStr">
        <is>
          <t>本期淨利</t>
        </is>
      </c>
      <c r="B278" t="inlineStr">
        <is>
          <t>Net Income</t>
        </is>
      </c>
      <c r="C278" t="inlineStr">
        <is>
          <t>FY2021 Q1</t>
        </is>
      </c>
      <c r="D278" t="n">
        <v>-123474000</v>
      </c>
      <c r="E278" t="inlineStr">
        <is>
          <t>NetIncomeLoss</t>
        </is>
      </c>
      <c r="F278" t="inlineStr">
        <is>
          <t>10-Q</t>
        </is>
      </c>
      <c r="H278" t="inlineStr">
        <is>
          <t>2022-05-09</t>
        </is>
      </c>
      <c r="I278" t="inlineStr">
        <is>
          <t>2021-03-31</t>
        </is>
      </c>
      <c r="J278" t="inlineStr">
        <is>
          <t>USD</t>
        </is>
      </c>
      <c r="K278" t="inlineStr">
        <is>
          <t>財報直接申報值</t>
        </is>
      </c>
    </row>
    <row r="279">
      <c r="A279" t="inlineStr">
        <is>
          <t>本期淨利</t>
        </is>
      </c>
      <c r="B279" t="inlineStr">
        <is>
          <t>Net Income</t>
        </is>
      </c>
      <c r="C279" t="inlineStr">
        <is>
          <t>FY2021 Q2</t>
        </is>
      </c>
      <c r="D279" t="n">
        <v>-138580000</v>
      </c>
      <c r="E279" t="inlineStr">
        <is>
          <t>NetIncomeLoss</t>
        </is>
      </c>
      <c r="F279" t="inlineStr">
        <is>
          <t>10-Q</t>
        </is>
      </c>
      <c r="H279" t="inlineStr">
        <is>
          <t>2022-08-08</t>
        </is>
      </c>
      <c r="I279" t="inlineStr">
        <is>
          <t>2021-06-30</t>
        </is>
      </c>
      <c r="J279" t="inlineStr">
        <is>
          <t>USD</t>
        </is>
      </c>
      <c r="K279" t="inlineStr">
        <is>
          <t>財報直接申報值</t>
        </is>
      </c>
    </row>
    <row r="280">
      <c r="A280" t="inlineStr">
        <is>
          <t>本期淨利</t>
        </is>
      </c>
      <c r="B280" t="inlineStr">
        <is>
          <t>Net Income</t>
        </is>
      </c>
      <c r="C280" t="inlineStr">
        <is>
          <t>FY2021 Q3</t>
        </is>
      </c>
      <c r="D280" t="n">
        <v>-102137000</v>
      </c>
      <c r="E280" t="inlineStr">
        <is>
          <t>NetIncomeLoss</t>
        </is>
      </c>
      <c r="F280" t="inlineStr">
        <is>
          <t>10-Q</t>
        </is>
      </c>
      <c r="H280" t="inlineStr">
        <is>
          <t>2022-11-07</t>
        </is>
      </c>
      <c r="I280" t="inlineStr">
        <is>
          <t>2021-09-30</t>
        </is>
      </c>
      <c r="J280" t="inlineStr">
        <is>
          <t>USD</t>
        </is>
      </c>
      <c r="K280" t="inlineStr">
        <is>
          <t>財報直接申報值</t>
        </is>
      </c>
    </row>
    <row r="281">
      <c r="A281" t="inlineStr">
        <is>
          <t>本期淨利</t>
        </is>
      </c>
      <c r="B281" t="inlineStr">
        <is>
          <t>Net Income</t>
        </is>
      </c>
      <c r="C281" t="inlineStr">
        <is>
          <t>FY2021 Q4</t>
        </is>
      </c>
      <c r="D281" t="n">
        <v>-156188000</v>
      </c>
      <c r="E281" t="inlineStr">
        <is>
          <t>NetIncomeLoss</t>
        </is>
      </c>
      <c r="F281" t="inlineStr">
        <is>
          <t>DEF 14A</t>
        </is>
      </c>
      <c r="H281" t="inlineStr">
        <is>
          <t>2026-04-24</t>
        </is>
      </c>
      <c r="I281" t="inlineStr">
        <is>
          <t>2021-12-31</t>
        </is>
      </c>
      <c r="J281" t="inlineStr">
        <is>
          <t>USD</t>
        </is>
      </c>
      <c r="K281" t="inlineStr">
        <is>
          <t>Q4推算＝全年−前三季（或由累計值差分還原）</t>
        </is>
      </c>
    </row>
    <row r="282">
      <c r="A282" t="inlineStr">
        <is>
          <t>本期淨利</t>
        </is>
      </c>
      <c r="B282" t="inlineStr">
        <is>
          <t>Net Income</t>
        </is>
      </c>
      <c r="C282" t="inlineStr">
        <is>
          <t>FY2022 Q1</t>
        </is>
      </c>
      <c r="D282" t="n">
        <v>-101379000</v>
      </c>
      <c r="E282" t="inlineStr">
        <is>
          <t>NetIncomeLoss</t>
        </is>
      </c>
      <c r="F282" t="inlineStr">
        <is>
          <t>10-Q</t>
        </is>
      </c>
      <c r="H282" t="inlineStr">
        <is>
          <t>2023-05-09</t>
        </is>
      </c>
      <c r="I282" t="inlineStr">
        <is>
          <t>2022-03-31</t>
        </is>
      </c>
      <c r="J282" t="inlineStr">
        <is>
          <t>USD</t>
        </is>
      </c>
      <c r="K282" t="inlineStr">
        <is>
          <t>財報直接申報值</t>
        </is>
      </c>
    </row>
    <row r="283">
      <c r="A283" t="inlineStr">
        <is>
          <t>本期淨利</t>
        </is>
      </c>
      <c r="B283" t="inlineStr">
        <is>
          <t>Net Income</t>
        </is>
      </c>
      <c r="C283" t="inlineStr">
        <is>
          <t>FY2022 Q2</t>
        </is>
      </c>
      <c r="D283" t="n">
        <v>-179329000</v>
      </c>
      <c r="E283" t="inlineStr">
        <is>
          <t>NetIncomeLoss</t>
        </is>
      </c>
      <c r="F283" t="inlineStr">
        <is>
          <t>10-Q</t>
        </is>
      </c>
      <c r="H283" t="inlineStr">
        <is>
          <t>2023-08-08</t>
        </is>
      </c>
      <c r="I283" t="inlineStr">
        <is>
          <t>2022-06-30</t>
        </is>
      </c>
      <c r="J283" t="inlineStr">
        <is>
          <t>USD</t>
        </is>
      </c>
      <c r="K283" t="inlineStr">
        <is>
          <t>財報直接申報值</t>
        </is>
      </c>
    </row>
    <row r="284">
      <c r="A284" t="inlineStr">
        <is>
          <t>本期淨利</t>
        </is>
      </c>
      <c r="B284" t="inlineStr">
        <is>
          <t>Net Income</t>
        </is>
      </c>
      <c r="C284" t="inlineStr">
        <is>
          <t>FY2022 Q3</t>
        </is>
      </c>
      <c r="D284" t="n">
        <v>-123875000</v>
      </c>
      <c r="E284" t="inlineStr">
        <is>
          <t>NetIncomeLoss</t>
        </is>
      </c>
      <c r="F284" t="inlineStr">
        <is>
          <t>10-Q</t>
        </is>
      </c>
      <c r="H284" t="inlineStr">
        <is>
          <t>2023-11-03</t>
        </is>
      </c>
      <c r="I284" t="inlineStr">
        <is>
          <t>2022-09-30</t>
        </is>
      </c>
      <c r="J284" t="inlineStr">
        <is>
          <t>USD</t>
        </is>
      </c>
      <c r="K284" t="inlineStr">
        <is>
          <t>財報直接申報值</t>
        </is>
      </c>
    </row>
    <row r="285">
      <c r="A285" t="inlineStr">
        <is>
          <t>本期淨利</t>
        </is>
      </c>
      <c r="B285" t="inlineStr">
        <is>
          <t>Net Income</t>
        </is>
      </c>
      <c r="C285" t="inlineStr">
        <is>
          <t>FY2022 Q4</t>
        </is>
      </c>
      <c r="D285" t="n">
        <v>30878000</v>
      </c>
      <c r="E285" t="inlineStr">
        <is>
          <t>NetIncomeLoss</t>
        </is>
      </c>
      <c r="F285" t="inlineStr">
        <is>
          <t>DEF 14A</t>
        </is>
      </c>
      <c r="H285" t="inlineStr">
        <is>
          <t>2026-04-24</t>
        </is>
      </c>
      <c r="I285" t="inlineStr">
        <is>
          <t>2022-12-31</t>
        </is>
      </c>
      <c r="J285" t="inlineStr">
        <is>
          <t>USD</t>
        </is>
      </c>
      <c r="K285" t="inlineStr">
        <is>
          <t>Q4推算＝全年−前三季（或由累計值差分還原）</t>
        </is>
      </c>
    </row>
    <row r="286">
      <c r="A286" t="inlineStr">
        <is>
          <t>本期淨利</t>
        </is>
      </c>
      <c r="B286" t="inlineStr">
        <is>
          <t>Net Income</t>
        </is>
      </c>
      <c r="C286" t="inlineStr">
        <is>
          <t>FY2023 Q1</t>
        </is>
      </c>
      <c r="D286" t="n">
        <v>16802000</v>
      </c>
      <c r="E286" t="inlineStr">
        <is>
          <t>NetIncomeLoss</t>
        </is>
      </c>
      <c r="F286" t="inlineStr">
        <is>
          <t>10-Q</t>
        </is>
      </c>
      <c r="H286" t="inlineStr">
        <is>
          <t>2024-05-07</t>
        </is>
      </c>
      <c r="I286" t="inlineStr">
        <is>
          <t>2023-03-31</t>
        </is>
      </c>
      <c r="J286" t="inlineStr">
        <is>
          <t>USD</t>
        </is>
      </c>
      <c r="K286" t="inlineStr">
        <is>
          <t>財報直接申報值</t>
        </is>
      </c>
    </row>
    <row r="287">
      <c r="A287" t="inlineStr">
        <is>
          <t>本期淨利</t>
        </is>
      </c>
      <c r="B287" t="inlineStr">
        <is>
          <t>Net Income</t>
        </is>
      </c>
      <c r="C287" t="inlineStr">
        <is>
          <t>FY2023 Q2</t>
        </is>
      </c>
      <c r="D287" t="n">
        <v>28127000</v>
      </c>
      <c r="E287" t="inlineStr">
        <is>
          <t>NetIncomeLoss</t>
        </is>
      </c>
      <c r="F287" t="inlineStr">
        <is>
          <t>10-Q</t>
        </is>
      </c>
      <c r="H287" t="inlineStr">
        <is>
          <t>2024-08-06</t>
        </is>
      </c>
      <c r="I287" t="inlineStr">
        <is>
          <t>2023-06-30</t>
        </is>
      </c>
      <c r="J287" t="inlineStr">
        <is>
          <t>USD</t>
        </is>
      </c>
      <c r="K287" t="inlineStr">
        <is>
          <t>財報直接申報值</t>
        </is>
      </c>
    </row>
    <row r="288">
      <c r="A288" t="inlineStr">
        <is>
          <t>本期淨利</t>
        </is>
      </c>
      <c r="B288" t="inlineStr">
        <is>
          <t>Net Income</t>
        </is>
      </c>
      <c r="C288" t="inlineStr">
        <is>
          <t>FY2023 Q3</t>
        </is>
      </c>
      <c r="D288" t="n">
        <v>71505000</v>
      </c>
      <c r="E288" t="inlineStr">
        <is>
          <t>NetIncomeLoss</t>
        </is>
      </c>
      <c r="F288" t="inlineStr">
        <is>
          <t>10-Q</t>
        </is>
      </c>
      <c r="H288" t="inlineStr">
        <is>
          <t>2024-11-05</t>
        </is>
      </c>
      <c r="I288" t="inlineStr">
        <is>
          <t>2023-09-30</t>
        </is>
      </c>
      <c r="J288" t="inlineStr">
        <is>
          <t>USD</t>
        </is>
      </c>
      <c r="K288" t="inlineStr">
        <is>
          <t>財報直接申報值</t>
        </is>
      </c>
    </row>
    <row r="289">
      <c r="A289" t="inlineStr">
        <is>
          <t>本期淨利</t>
        </is>
      </c>
      <c r="B289" t="inlineStr">
        <is>
          <t>Net Income</t>
        </is>
      </c>
      <c r="C289" t="inlineStr">
        <is>
          <t>FY2023 Q4</t>
        </is>
      </c>
      <c r="D289" t="n">
        <v>93391000</v>
      </c>
      <c r="E289" t="inlineStr">
        <is>
          <t>NetIncomeLoss</t>
        </is>
      </c>
      <c r="F289" t="inlineStr">
        <is>
          <t>DEF 14A</t>
        </is>
      </c>
      <c r="H289" t="inlineStr">
        <is>
          <t>2026-04-24</t>
        </is>
      </c>
      <c r="I289" t="inlineStr">
        <is>
          <t>2023-12-31</t>
        </is>
      </c>
      <c r="J289" t="inlineStr">
        <is>
          <t>USD</t>
        </is>
      </c>
      <c r="K289" t="inlineStr">
        <is>
          <t>Q4推算＝全年−前三季（或由累計值差分還原）</t>
        </is>
      </c>
    </row>
    <row r="290">
      <c r="A290" t="inlineStr">
        <is>
          <t>本期淨利</t>
        </is>
      </c>
      <c r="B290" t="inlineStr">
        <is>
          <t>Net Income</t>
        </is>
      </c>
      <c r="C290" t="inlineStr">
        <is>
          <t>FY2024 Q1</t>
        </is>
      </c>
      <c r="D290" t="n">
        <v>105530000</v>
      </c>
      <c r="E290" t="inlineStr">
        <is>
          <t>NetIncomeLoss</t>
        </is>
      </c>
      <c r="F290" t="inlineStr">
        <is>
          <t>10-Q</t>
        </is>
      </c>
      <c r="H290" t="inlineStr">
        <is>
          <t>2025-05-06</t>
        </is>
      </c>
      <c r="I290" t="inlineStr">
        <is>
          <t>2024-03-31</t>
        </is>
      </c>
      <c r="J290" t="inlineStr">
        <is>
          <t>USD</t>
        </is>
      </c>
      <c r="K290" t="inlineStr">
        <is>
          <t>財報直接申報值</t>
        </is>
      </c>
    </row>
    <row r="291">
      <c r="A291" t="inlineStr">
        <is>
          <t>本期淨利</t>
        </is>
      </c>
      <c r="B291" t="inlineStr">
        <is>
          <t>Net Income</t>
        </is>
      </c>
      <c r="C291" t="inlineStr">
        <is>
          <t>FY2024 Q2</t>
        </is>
      </c>
      <c r="D291" t="n">
        <v>134126000</v>
      </c>
      <c r="E291" t="inlineStr">
        <is>
          <t>NetIncomeLoss</t>
        </is>
      </c>
      <c r="F291" t="inlineStr">
        <is>
          <t>10-Q</t>
        </is>
      </c>
      <c r="H291" t="inlineStr">
        <is>
          <t>2025-08-05</t>
        </is>
      </c>
      <c r="I291" t="inlineStr">
        <is>
          <t>2024-06-30</t>
        </is>
      </c>
      <c r="J291" t="inlineStr">
        <is>
          <t>USD</t>
        </is>
      </c>
      <c r="K291" t="inlineStr">
        <is>
          <t>財報直接申報值</t>
        </is>
      </c>
    </row>
    <row r="292">
      <c r="A292" t="inlineStr">
        <is>
          <t>本期淨利</t>
        </is>
      </c>
      <c r="B292" t="inlineStr">
        <is>
          <t>Net Income</t>
        </is>
      </c>
      <c r="C292" t="inlineStr">
        <is>
          <t>FY2024 Q3</t>
        </is>
      </c>
      <c r="D292" t="n">
        <v>143525000</v>
      </c>
      <c r="E292" t="inlineStr">
        <is>
          <t>NetIncomeLoss</t>
        </is>
      </c>
      <c r="F292" t="inlineStr">
        <is>
          <t>10-Q</t>
        </is>
      </c>
      <c r="H292" t="inlineStr">
        <is>
          <t>2025-11-04</t>
        </is>
      </c>
      <c r="I292" t="inlineStr">
        <is>
          <t>2024-09-30</t>
        </is>
      </c>
      <c r="J292" t="inlineStr">
        <is>
          <t>USD</t>
        </is>
      </c>
      <c r="K292" t="inlineStr">
        <is>
          <t>財報直接申報值</t>
        </is>
      </c>
    </row>
    <row r="293">
      <c r="A293" t="inlineStr">
        <is>
          <t>本期淨利</t>
        </is>
      </c>
      <c r="B293" t="inlineStr">
        <is>
          <t>Net Income</t>
        </is>
      </c>
      <c r="C293" t="inlineStr">
        <is>
          <t>FY2024 Q4</t>
        </is>
      </c>
      <c r="D293" t="n">
        <v>79009000</v>
      </c>
      <c r="E293" t="inlineStr">
        <is>
          <t>NetIncomeLoss</t>
        </is>
      </c>
      <c r="F293" t="inlineStr">
        <is>
          <t>DEF 14A</t>
        </is>
      </c>
      <c r="H293" t="inlineStr">
        <is>
          <t>2026-04-24</t>
        </is>
      </c>
      <c r="I293" t="inlineStr">
        <is>
          <t>2024-12-31</t>
        </is>
      </c>
      <c r="J293" t="inlineStr">
        <is>
          <t>USD</t>
        </is>
      </c>
      <c r="K293" t="inlineStr">
        <is>
          <t>Q4推算＝全年−前三季（或由累計值差分還原）</t>
        </is>
      </c>
    </row>
    <row r="294">
      <c r="A294" t="inlineStr">
        <is>
          <t>本期淨利</t>
        </is>
      </c>
      <c r="B294" t="inlineStr">
        <is>
          <t>Net Income</t>
        </is>
      </c>
      <c r="C294" t="inlineStr">
        <is>
          <t>FY2025 Q1</t>
        </is>
      </c>
      <c r="D294" t="n">
        <v>214031000</v>
      </c>
      <c r="E294" t="inlineStr">
        <is>
          <t>NetIncomeLoss</t>
        </is>
      </c>
      <c r="F294" t="inlineStr">
        <is>
          <t>10-Q</t>
        </is>
      </c>
      <c r="H294" t="inlineStr">
        <is>
          <t>2026-05-05</t>
        </is>
      </c>
      <c r="I294" t="inlineStr">
        <is>
          <t>2025-03-31</t>
        </is>
      </c>
      <c r="J294" t="inlineStr">
        <is>
          <t>USD</t>
        </is>
      </c>
      <c r="K294" t="inlineStr">
        <is>
          <t>財報直接申報值</t>
        </is>
      </c>
    </row>
    <row r="295">
      <c r="A295" t="inlineStr">
        <is>
          <t>本期淨利</t>
        </is>
      </c>
      <c r="B295" t="inlineStr">
        <is>
          <t>Net Income</t>
        </is>
      </c>
      <c r="C295" t="inlineStr">
        <is>
          <t>FY2025 Q2</t>
        </is>
      </c>
      <c r="D295" t="n">
        <v>326727000</v>
      </c>
      <c r="E295" t="inlineStr">
        <is>
          <t>NetIncomeLoss</t>
        </is>
      </c>
      <c r="F295" t="inlineStr">
        <is>
          <t>10-Q</t>
        </is>
      </c>
      <c r="H295" t="inlineStr">
        <is>
          <t>2026-08-04</t>
        </is>
      </c>
      <c r="I295" t="inlineStr">
        <is>
          <t>2025-06-30</t>
        </is>
      </c>
      <c r="J295" t="inlineStr">
        <is>
          <t>USD</t>
        </is>
      </c>
      <c r="K295" t="inlineStr">
        <is>
          <t>財報直接申報值</t>
        </is>
      </c>
    </row>
    <row r="296">
      <c r="A296" t="inlineStr">
        <is>
          <t>本期淨利</t>
        </is>
      </c>
      <c r="B296" t="inlineStr">
        <is>
          <t>Net Income</t>
        </is>
      </c>
      <c r="C296" t="inlineStr">
        <is>
          <t>FY2025 Q3</t>
        </is>
      </c>
      <c r="D296" t="n">
        <v>475599000</v>
      </c>
      <c r="E296" t="inlineStr">
        <is>
          <t>NetIncomeLoss</t>
        </is>
      </c>
      <c r="F296" t="inlineStr">
        <is>
          <t>10-Q</t>
        </is>
      </c>
      <c r="H296" t="inlineStr">
        <is>
          <t>2025-11-04</t>
        </is>
      </c>
      <c r="I296" t="inlineStr">
        <is>
          <t>2025-09-30</t>
        </is>
      </c>
      <c r="J296" t="inlineStr">
        <is>
          <t>USD</t>
        </is>
      </c>
      <c r="K296" t="inlineStr">
        <is>
          <t>財報直接申報值</t>
        </is>
      </c>
    </row>
    <row r="297">
      <c r="A297" t="inlineStr">
        <is>
          <t>本期淨利</t>
        </is>
      </c>
      <c r="B297" t="inlineStr">
        <is>
          <t>Net Income</t>
        </is>
      </c>
      <c r="C297" t="inlineStr">
        <is>
          <t>FY2025 Q4</t>
        </is>
      </c>
      <c r="D297" t="n">
        <v>608676000</v>
      </c>
      <c r="E297" t="inlineStr">
        <is>
          <t>NetIncomeLoss</t>
        </is>
      </c>
      <c r="F297" t="inlineStr">
        <is>
          <t>DEF 14A</t>
        </is>
      </c>
      <c r="H297" t="inlineStr">
        <is>
          <t>2026-04-24</t>
        </is>
      </c>
      <c r="I297" t="inlineStr">
        <is>
          <t>2025-12-31</t>
        </is>
      </c>
      <c r="J297" t="inlineStr">
        <is>
          <t>USD</t>
        </is>
      </c>
      <c r="K297" t="inlineStr">
        <is>
          <t>Q4推算＝全年−前三季（或由累計值差分還原）</t>
        </is>
      </c>
    </row>
    <row r="298">
      <c r="A298" t="inlineStr">
        <is>
          <t>本期淨利</t>
        </is>
      </c>
      <c r="B298" t="inlineStr">
        <is>
          <t>Net Income</t>
        </is>
      </c>
      <c r="C298" t="inlineStr">
        <is>
          <t>FY2026 Q1</t>
        </is>
      </c>
      <c r="D298" t="n">
        <v>870527000</v>
      </c>
      <c r="E298" t="inlineStr">
        <is>
          <t>NetIncomeLoss</t>
        </is>
      </c>
      <c r="F298" t="inlineStr">
        <is>
          <t>10-Q</t>
        </is>
      </c>
      <c r="H298" t="inlineStr">
        <is>
          <t>2026-05-05</t>
        </is>
      </c>
      <c r="I298" t="inlineStr">
        <is>
          <t>2026-03-31</t>
        </is>
      </c>
      <c r="J298" t="inlineStr">
        <is>
          <t>USD</t>
        </is>
      </c>
      <c r="K298" t="inlineStr">
        <is>
          <t>財報直接申報值</t>
        </is>
      </c>
    </row>
    <row r="299">
      <c r="A299" t="inlineStr">
        <is>
          <t>本期淨利</t>
        </is>
      </c>
      <c r="B299" t="inlineStr">
        <is>
          <t>Net Income</t>
        </is>
      </c>
      <c r="C299" t="inlineStr">
        <is>
          <t>FY2026 Q2</t>
        </is>
      </c>
      <c r="D299" t="n">
        <v>1061890000</v>
      </c>
      <c r="E299" t="inlineStr">
        <is>
          <t>NetIncomeLoss</t>
        </is>
      </c>
      <c r="F299" t="inlineStr">
        <is>
          <t>10-Q</t>
        </is>
      </c>
      <c r="H299" t="inlineStr">
        <is>
          <t>2026-08-04</t>
        </is>
      </c>
      <c r="I299" t="inlineStr">
        <is>
          <t>2026-06-30</t>
        </is>
      </c>
      <c r="J299" t="inlineStr">
        <is>
          <t>USD</t>
        </is>
      </c>
      <c r="K299" t="inlineStr">
        <is>
          <t>財報直接申報值</t>
        </is>
      </c>
    </row>
    <row r="300">
      <c r="A300" t="inlineStr">
        <is>
          <t>基本每股盈餘</t>
        </is>
      </c>
      <c r="B300" t="inlineStr">
        <is>
          <t>EPS (Basic)</t>
        </is>
      </c>
      <c r="C300" t="inlineStr">
        <is>
          <t>FY2021 Q1</t>
        </is>
      </c>
      <c r="D300" t="n">
        <v>-0.07000000000000001</v>
      </c>
      <c r="E300" t="inlineStr">
        <is>
          <t>EarningsPerShareBasic</t>
        </is>
      </c>
      <c r="F300" t="inlineStr">
        <is>
          <t>10-Q</t>
        </is>
      </c>
      <c r="G300" t="inlineStr">
        <is>
          <t>2021-05-12</t>
        </is>
      </c>
      <c r="H300" t="inlineStr">
        <is>
          <t>2022-05-09</t>
        </is>
      </c>
      <c r="I300" t="inlineStr">
        <is>
          <t>2021-03-31</t>
        </is>
      </c>
      <c r="J300" t="inlineStr">
        <is>
          <t>USD/shares</t>
        </is>
      </c>
      <c r="K300" t="inlineStr">
        <is>
          <t>財報直接申報值</t>
        </is>
      </c>
    </row>
    <row r="301">
      <c r="A301" t="inlineStr">
        <is>
          <t>基本每股盈餘</t>
        </is>
      </c>
      <c r="B301" t="inlineStr">
        <is>
          <t>EPS (Basic)</t>
        </is>
      </c>
      <c r="C301" t="inlineStr">
        <is>
          <t>FY2021 Q2</t>
        </is>
      </c>
      <c r="D301" t="n">
        <v>-0.07000000000000001</v>
      </c>
      <c r="E301" t="inlineStr">
        <is>
          <t>EarningsPerShareBasic</t>
        </is>
      </c>
      <c r="F301" t="inlineStr">
        <is>
          <t>10-Q</t>
        </is>
      </c>
      <c r="G301" t="inlineStr">
        <is>
          <t>2021-08-12</t>
        </is>
      </c>
      <c r="H301" t="inlineStr">
        <is>
          <t>2022-08-08</t>
        </is>
      </c>
      <c r="I301" t="inlineStr">
        <is>
          <t>2021-06-30</t>
        </is>
      </c>
      <c r="J301" t="inlineStr">
        <is>
          <t>USD/shares</t>
        </is>
      </c>
      <c r="K301" t="inlineStr">
        <is>
          <t>財報直接申報值</t>
        </is>
      </c>
    </row>
    <row r="302">
      <c r="A302" t="inlineStr">
        <is>
          <t>基本每股盈餘</t>
        </is>
      </c>
      <c r="B302" t="inlineStr">
        <is>
          <t>EPS (Basic)</t>
        </is>
      </c>
      <c r="C302" t="inlineStr">
        <is>
          <t>FY2021 Q3</t>
        </is>
      </c>
      <c r="D302" t="n">
        <v>-0.05</v>
      </c>
      <c r="E302" t="inlineStr">
        <is>
          <t>EarningsPerShareBasic</t>
        </is>
      </c>
      <c r="F302" t="inlineStr">
        <is>
          <t>10-Q</t>
        </is>
      </c>
      <c r="G302" t="inlineStr">
        <is>
          <t>2021-11-09</t>
        </is>
      </c>
      <c r="H302" t="inlineStr">
        <is>
          <t>2022-11-07</t>
        </is>
      </c>
      <c r="I302" t="inlineStr">
        <is>
          <t>2021-09-30</t>
        </is>
      </c>
      <c r="J302" t="inlineStr">
        <is>
          <t>USD/shares</t>
        </is>
      </c>
      <c r="K302" t="inlineStr">
        <is>
          <t>財報直接申報值</t>
        </is>
      </c>
    </row>
    <row r="303">
      <c r="A303" t="inlineStr">
        <is>
          <t>基本每股盈餘</t>
        </is>
      </c>
      <c r="B303" t="inlineStr">
        <is>
          <t>EPS (Basic)</t>
        </is>
      </c>
      <c r="C303" t="inlineStr">
        <is>
          <t>FY2021 Q4</t>
        </is>
      </c>
      <c r="D303" t="n">
        <v>-0.08119495720821765</v>
      </c>
      <c r="E303" t="inlineStr">
        <is>
          <t>推算：net_income / shares_basic</t>
        </is>
      </c>
      <c r="I303" t="inlineStr">
        <is>
          <t>2021-12-31</t>
        </is>
      </c>
      <c r="J303" t="inlineStr">
        <is>
          <t>USD/shares</t>
        </is>
      </c>
      <c r="K303" t="inlineStr">
        <is>
          <t>由其他科目計算：net_income / shares_basic</t>
        </is>
      </c>
    </row>
    <row r="304">
      <c r="A304" t="inlineStr">
        <is>
          <t>基本每股盈餘</t>
        </is>
      </c>
      <c r="B304" t="inlineStr">
        <is>
          <t>EPS (Basic)</t>
        </is>
      </c>
      <c r="C304" t="inlineStr">
        <is>
          <t>FY2022 Q1</t>
        </is>
      </c>
      <c r="D304" t="n">
        <v>-0.05</v>
      </c>
      <c r="E304" t="inlineStr">
        <is>
          <t>EarningsPerShareBasic</t>
        </is>
      </c>
      <c r="F304" t="inlineStr">
        <is>
          <t>10-Q</t>
        </is>
      </c>
      <c r="G304" t="inlineStr">
        <is>
          <t>2022-05-09</t>
        </is>
      </c>
      <c r="H304" t="inlineStr">
        <is>
          <t>2023-05-09</t>
        </is>
      </c>
      <c r="I304" t="inlineStr">
        <is>
          <t>2022-03-31</t>
        </is>
      </c>
      <c r="J304" t="inlineStr">
        <is>
          <t>USD/shares</t>
        </is>
      </c>
      <c r="K304" t="inlineStr">
        <is>
          <t>財報直接申報值</t>
        </is>
      </c>
    </row>
    <row r="305">
      <c r="A305" t="inlineStr">
        <is>
          <t>基本每股盈餘</t>
        </is>
      </c>
      <c r="B305" t="inlineStr">
        <is>
          <t>EPS (Basic)</t>
        </is>
      </c>
      <c r="C305" t="inlineStr">
        <is>
          <t>FY2022 Q2</t>
        </is>
      </c>
      <c r="D305" t="n">
        <v>-0.09</v>
      </c>
      <c r="E305" t="inlineStr">
        <is>
          <t>EarningsPerShareBasic</t>
        </is>
      </c>
      <c r="F305" t="inlineStr">
        <is>
          <t>10-Q</t>
        </is>
      </c>
      <c r="G305" t="inlineStr">
        <is>
          <t>2022-08-08</t>
        </is>
      </c>
      <c r="H305" t="inlineStr">
        <is>
          <t>2023-08-08</t>
        </is>
      </c>
      <c r="I305" t="inlineStr">
        <is>
          <t>2022-06-30</t>
        </is>
      </c>
      <c r="J305" t="inlineStr">
        <is>
          <t>USD/shares</t>
        </is>
      </c>
      <c r="K305" t="inlineStr">
        <is>
          <t>財報直接申報值</t>
        </is>
      </c>
    </row>
    <row r="306">
      <c r="A306" t="inlineStr">
        <is>
          <t>基本每股盈餘</t>
        </is>
      </c>
      <c r="B306" t="inlineStr">
        <is>
          <t>EPS (Basic)</t>
        </is>
      </c>
      <c r="C306" t="inlineStr">
        <is>
          <t>FY2022 Q3</t>
        </is>
      </c>
      <c r="D306" t="n">
        <v>-0.06</v>
      </c>
      <c r="E306" t="inlineStr">
        <is>
          <t>EarningsPerShareBasic</t>
        </is>
      </c>
      <c r="F306" t="inlineStr">
        <is>
          <t>10-Q</t>
        </is>
      </c>
      <c r="G306" t="inlineStr">
        <is>
          <t>2022-11-07</t>
        </is>
      </c>
      <c r="H306" t="inlineStr">
        <is>
          <t>2023-11-03</t>
        </is>
      </c>
      <c r="I306" t="inlineStr">
        <is>
          <t>2022-09-30</t>
        </is>
      </c>
      <c r="J306" t="inlineStr">
        <is>
          <t>USD/shares</t>
        </is>
      </c>
      <c r="K306" t="inlineStr">
        <is>
          <t>財報直接申報值</t>
        </is>
      </c>
    </row>
    <row r="307">
      <c r="A307" t="inlineStr">
        <is>
          <t>基本每股盈餘</t>
        </is>
      </c>
      <c r="B307" t="inlineStr">
        <is>
          <t>EPS (Basic)</t>
        </is>
      </c>
      <c r="C307" t="inlineStr">
        <is>
          <t>FY2022 Q4</t>
        </is>
      </c>
      <c r="D307" t="n">
        <v>0.01496177184436617</v>
      </c>
      <c r="E307" t="inlineStr">
        <is>
          <t>推算：net_income / shares_basic</t>
        </is>
      </c>
      <c r="I307" t="inlineStr">
        <is>
          <t>2022-12-31</t>
        </is>
      </c>
      <c r="J307" t="inlineStr">
        <is>
          <t>USD/shares</t>
        </is>
      </c>
      <c r="K307" t="inlineStr">
        <is>
          <t>由其他科目計算：net_income / shares_basic</t>
        </is>
      </c>
    </row>
    <row r="308">
      <c r="A308" t="inlineStr">
        <is>
          <t>基本每股盈餘</t>
        </is>
      </c>
      <c r="B308" t="inlineStr">
        <is>
          <t>EPS (Basic)</t>
        </is>
      </c>
      <c r="C308" t="inlineStr">
        <is>
          <t>FY2023 Q1</t>
        </is>
      </c>
      <c r="D308" t="n">
        <v>0.01</v>
      </c>
      <c r="E308" t="inlineStr">
        <is>
          <t>EarningsPerShareBasic</t>
        </is>
      </c>
      <c r="F308" t="inlineStr">
        <is>
          <t>10-Q</t>
        </is>
      </c>
      <c r="G308" t="inlineStr">
        <is>
          <t>2023-05-09</t>
        </is>
      </c>
      <c r="H308" t="inlineStr">
        <is>
          <t>2024-05-07</t>
        </is>
      </c>
      <c r="I308" t="inlineStr">
        <is>
          <t>2023-03-31</t>
        </is>
      </c>
      <c r="J308" t="inlineStr">
        <is>
          <t>USD/shares</t>
        </is>
      </c>
      <c r="K308" t="inlineStr">
        <is>
          <t>財報直接申報值</t>
        </is>
      </c>
    </row>
    <row r="309">
      <c r="A309" t="inlineStr">
        <is>
          <t>基本每股盈餘</t>
        </is>
      </c>
      <c r="B309" t="inlineStr">
        <is>
          <t>EPS (Basic)</t>
        </is>
      </c>
      <c r="C309" t="inlineStr">
        <is>
          <t>FY2023 Q2</t>
        </is>
      </c>
      <c r="D309" t="n">
        <v>0.01</v>
      </c>
      <c r="E309" t="inlineStr">
        <is>
          <t>EarningsPerShareBasic</t>
        </is>
      </c>
      <c r="F309" t="inlineStr">
        <is>
          <t>10-Q</t>
        </is>
      </c>
      <c r="G309" t="inlineStr">
        <is>
          <t>2023-08-08</t>
        </is>
      </c>
      <c r="H309" t="inlineStr">
        <is>
          <t>2024-08-06</t>
        </is>
      </c>
      <c r="I309" t="inlineStr">
        <is>
          <t>2023-06-30</t>
        </is>
      </c>
      <c r="J309" t="inlineStr">
        <is>
          <t>USD/shares</t>
        </is>
      </c>
      <c r="K309" t="inlineStr">
        <is>
          <t>財報直接申報值</t>
        </is>
      </c>
    </row>
    <row r="310">
      <c r="A310" t="inlineStr">
        <is>
          <t>基本每股盈餘</t>
        </is>
      </c>
      <c r="B310" t="inlineStr">
        <is>
          <t>EPS (Basic)</t>
        </is>
      </c>
      <c r="C310" t="inlineStr">
        <is>
          <t>FY2023 Q3</t>
        </is>
      </c>
      <c r="D310" t="n">
        <v>0.03</v>
      </c>
      <c r="E310" t="inlineStr">
        <is>
          <t>EarningsPerShareBasic</t>
        </is>
      </c>
      <c r="F310" t="inlineStr">
        <is>
          <t>10-Q</t>
        </is>
      </c>
      <c r="G310" t="inlineStr">
        <is>
          <t>2023-11-03</t>
        </is>
      </c>
      <c r="H310" t="inlineStr">
        <is>
          <t>2024-11-05</t>
        </is>
      </c>
      <c r="I310" t="inlineStr">
        <is>
          <t>2023-09-30</t>
        </is>
      </c>
      <c r="J310" t="inlineStr">
        <is>
          <t>USD/shares</t>
        </is>
      </c>
      <c r="K310" t="inlineStr">
        <is>
          <t>財報直接申報值</t>
        </is>
      </c>
    </row>
    <row r="311">
      <c r="A311" t="inlineStr">
        <is>
          <t>基本每股盈餘</t>
        </is>
      </c>
      <c r="B311" t="inlineStr">
        <is>
          <t>EPS (Basic)</t>
        </is>
      </c>
      <c r="C311" t="inlineStr">
        <is>
          <t>FY2023 Q4</t>
        </is>
      </c>
      <c r="D311" t="n">
        <v>0.04348933570390129</v>
      </c>
      <c r="E311" t="inlineStr">
        <is>
          <t>推算：net_income / shares_basic</t>
        </is>
      </c>
      <c r="I311" t="inlineStr">
        <is>
          <t>2023-12-31</t>
        </is>
      </c>
      <c r="J311" t="inlineStr">
        <is>
          <t>USD/shares</t>
        </is>
      </c>
      <c r="K311" t="inlineStr">
        <is>
          <t>由其他科目計算：net_income / shares_basic</t>
        </is>
      </c>
    </row>
    <row r="312">
      <c r="A312" t="inlineStr">
        <is>
          <t>基本每股盈餘</t>
        </is>
      </c>
      <c r="B312" t="inlineStr">
        <is>
          <t>EPS (Basic)</t>
        </is>
      </c>
      <c r="C312" t="inlineStr">
        <is>
          <t>FY2024 Q1</t>
        </is>
      </c>
      <c r="D312" t="n">
        <v>0.05</v>
      </c>
      <c r="E312" t="inlineStr">
        <is>
          <t>EarningsPerShareBasic</t>
        </is>
      </c>
      <c r="F312" t="inlineStr">
        <is>
          <t>10-Q</t>
        </is>
      </c>
      <c r="G312" t="inlineStr">
        <is>
          <t>2024-05-07</t>
        </is>
      </c>
      <c r="H312" t="inlineStr">
        <is>
          <t>2025-05-06</t>
        </is>
      </c>
      <c r="I312" t="inlineStr">
        <is>
          <t>2024-03-31</t>
        </is>
      </c>
      <c r="J312" t="inlineStr">
        <is>
          <t>USD/shares</t>
        </is>
      </c>
      <c r="K312" t="inlineStr">
        <is>
          <t>財報直接申報值</t>
        </is>
      </c>
    </row>
    <row r="313">
      <c r="A313" t="inlineStr">
        <is>
          <t>基本每股盈餘</t>
        </is>
      </c>
      <c r="B313" t="inlineStr">
        <is>
          <t>EPS (Basic)</t>
        </is>
      </c>
      <c r="C313" t="inlineStr">
        <is>
          <t>FY2024 Q2</t>
        </is>
      </c>
      <c r="D313" t="n">
        <v>0.06</v>
      </c>
      <c r="E313" t="inlineStr">
        <is>
          <t>EarningsPerShareBasic</t>
        </is>
      </c>
      <c r="F313" t="inlineStr">
        <is>
          <t>10-Q</t>
        </is>
      </c>
      <c r="G313" t="inlineStr">
        <is>
          <t>2024-08-06</t>
        </is>
      </c>
      <c r="H313" t="inlineStr">
        <is>
          <t>2025-08-05</t>
        </is>
      </c>
      <c r="I313" t="inlineStr">
        <is>
          <t>2024-06-30</t>
        </is>
      </c>
      <c r="J313" t="inlineStr">
        <is>
          <t>USD/shares</t>
        </is>
      </c>
      <c r="K313" t="inlineStr">
        <is>
          <t>財報直接申報值</t>
        </is>
      </c>
    </row>
    <row r="314">
      <c r="A314" t="inlineStr">
        <is>
          <t>基本每股盈餘</t>
        </is>
      </c>
      <c r="B314" t="inlineStr">
        <is>
          <t>EPS (Basic)</t>
        </is>
      </c>
      <c r="C314" t="inlineStr">
        <is>
          <t>FY2024 Q3</t>
        </is>
      </c>
      <c r="D314" t="n">
        <v>0.06</v>
      </c>
      <c r="E314" t="inlineStr">
        <is>
          <t>EarningsPerShareBasic</t>
        </is>
      </c>
      <c r="F314" t="inlineStr">
        <is>
          <t>10-Q</t>
        </is>
      </c>
      <c r="G314" t="inlineStr">
        <is>
          <t>2024-11-05</t>
        </is>
      </c>
      <c r="H314" t="inlineStr">
        <is>
          <t>2025-11-04</t>
        </is>
      </c>
      <c r="I314" t="inlineStr">
        <is>
          <t>2024-09-30</t>
        </is>
      </c>
      <c r="J314" t="inlineStr">
        <is>
          <t>USD/shares</t>
        </is>
      </c>
      <c r="K314" t="inlineStr">
        <is>
          <t>財報直接申報值</t>
        </is>
      </c>
    </row>
    <row r="315">
      <c r="A315" t="inlineStr">
        <is>
          <t>基本每股盈餘</t>
        </is>
      </c>
      <c r="B315" t="inlineStr">
        <is>
          <t>EPS (Basic)</t>
        </is>
      </c>
      <c r="C315" t="inlineStr">
        <is>
          <t>FY2024 Q4</t>
        </is>
      </c>
      <c r="D315" t="n">
        <v>0.03511256740067275</v>
      </c>
      <c r="E315" t="inlineStr">
        <is>
          <t>推算：net_income / shares_basic</t>
        </is>
      </c>
      <c r="I315" t="inlineStr">
        <is>
          <t>2024-12-31</t>
        </is>
      </c>
      <c r="J315" t="inlineStr">
        <is>
          <t>USD/shares</t>
        </is>
      </c>
      <c r="K315" t="inlineStr">
        <is>
          <t>由其他科目計算：net_income / shares_basic</t>
        </is>
      </c>
    </row>
    <row r="316">
      <c r="A316" t="inlineStr">
        <is>
          <t>基本每股盈餘</t>
        </is>
      </c>
      <c r="B316" t="inlineStr">
        <is>
          <t>EPS (Basic)</t>
        </is>
      </c>
      <c r="C316" t="inlineStr">
        <is>
          <t>FY2025 Q1</t>
        </is>
      </c>
      <c r="D316" t="n">
        <v>0.09</v>
      </c>
      <c r="E316" t="inlineStr">
        <is>
          <t>EarningsPerShareBasic</t>
        </is>
      </c>
      <c r="F316" t="inlineStr">
        <is>
          <t>10-Q</t>
        </is>
      </c>
      <c r="G316" t="inlineStr">
        <is>
          <t>2025-05-06</t>
        </is>
      </c>
      <c r="H316" t="inlineStr">
        <is>
          <t>2026-05-05</t>
        </is>
      </c>
      <c r="I316" t="inlineStr">
        <is>
          <t>2025-03-31</t>
        </is>
      </c>
      <c r="J316" t="inlineStr">
        <is>
          <t>USD/shares</t>
        </is>
      </c>
      <c r="K316" t="inlineStr">
        <is>
          <t>財報直接申報值</t>
        </is>
      </c>
    </row>
    <row r="317">
      <c r="A317" t="inlineStr">
        <is>
          <t>基本每股盈餘</t>
        </is>
      </c>
      <c r="B317" t="inlineStr">
        <is>
          <t>EPS (Basic)</t>
        </is>
      </c>
      <c r="C317" t="inlineStr">
        <is>
          <t>FY2025 Q2</t>
        </is>
      </c>
      <c r="D317" t="n">
        <v>0.14</v>
      </c>
      <c r="E317" t="inlineStr">
        <is>
          <t>EarningsPerShareBasic</t>
        </is>
      </c>
      <c r="F317" t="inlineStr">
        <is>
          <t>10-Q</t>
        </is>
      </c>
      <c r="G317" t="inlineStr">
        <is>
          <t>2025-08-05</t>
        </is>
      </c>
      <c r="H317" t="inlineStr">
        <is>
          <t>2026-08-04</t>
        </is>
      </c>
      <c r="I317" t="inlineStr">
        <is>
          <t>2025-06-30</t>
        </is>
      </c>
      <c r="J317" t="inlineStr">
        <is>
          <t>USD/shares</t>
        </is>
      </c>
      <c r="K317" t="inlineStr">
        <is>
          <t>財報直接申報值</t>
        </is>
      </c>
    </row>
    <row r="318">
      <c r="A318" t="inlineStr">
        <is>
          <t>基本每股盈餘</t>
        </is>
      </c>
      <c r="B318" t="inlineStr">
        <is>
          <t>EPS (Basic)</t>
        </is>
      </c>
      <c r="C318" t="inlineStr">
        <is>
          <t>FY2025 Q3</t>
        </is>
      </c>
      <c r="D318" t="n">
        <v>0.2</v>
      </c>
      <c r="E318" t="inlineStr">
        <is>
          <t>EarningsPerShareBasic</t>
        </is>
      </c>
      <c r="F318" t="inlineStr">
        <is>
          <t>10-Q</t>
        </is>
      </c>
      <c r="G318" t="inlineStr">
        <is>
          <t>2025-11-04</t>
        </is>
      </c>
      <c r="H318" t="inlineStr">
        <is>
          <t>2025-11-04</t>
        </is>
      </c>
      <c r="I318" t="inlineStr">
        <is>
          <t>2025-09-30</t>
        </is>
      </c>
      <c r="J318" t="inlineStr">
        <is>
          <t>USD/shares</t>
        </is>
      </c>
      <c r="K318" t="inlineStr">
        <is>
          <t>財報直接申報值</t>
        </is>
      </c>
    </row>
    <row r="319">
      <c r="A319" t="inlineStr">
        <is>
          <t>基本每股盈餘</t>
        </is>
      </c>
      <c r="B319" t="inlineStr">
        <is>
          <t>EPS (Basic)</t>
        </is>
      </c>
      <c r="C319" t="inlineStr">
        <is>
          <t>FY2025 Q4</t>
        </is>
      </c>
      <c r="D319" t="n">
        <v>0.2568673690038707</v>
      </c>
      <c r="E319" t="inlineStr">
        <is>
          <t>推算：net_income / shares_basic</t>
        </is>
      </c>
      <c r="I319" t="inlineStr">
        <is>
          <t>2025-12-31</t>
        </is>
      </c>
      <c r="J319" t="inlineStr">
        <is>
          <t>USD/shares</t>
        </is>
      </c>
      <c r="K319" t="inlineStr">
        <is>
          <t>由其他科目計算：net_income / shares_basic</t>
        </is>
      </c>
    </row>
    <row r="320">
      <c r="A320" t="inlineStr">
        <is>
          <t>基本每股盈餘</t>
        </is>
      </c>
      <c r="B320" t="inlineStr">
        <is>
          <t>EPS (Basic)</t>
        </is>
      </c>
      <c r="C320" t="inlineStr">
        <is>
          <t>FY2026 Q1</t>
        </is>
      </c>
      <c r="D320" t="n">
        <v>0.36</v>
      </c>
      <c r="E320" t="inlineStr">
        <is>
          <t>EarningsPerShareBasic</t>
        </is>
      </c>
      <c r="F320" t="inlineStr">
        <is>
          <t>10-Q</t>
        </is>
      </c>
      <c r="G320" t="inlineStr">
        <is>
          <t>2026-05-05</t>
        </is>
      </c>
      <c r="H320" t="inlineStr">
        <is>
          <t>2026-05-05</t>
        </is>
      </c>
      <c r="I320" t="inlineStr">
        <is>
          <t>2026-03-31</t>
        </is>
      </c>
      <c r="J320" t="inlineStr">
        <is>
          <t>USD/shares</t>
        </is>
      </c>
      <c r="K320" t="inlineStr">
        <is>
          <t>財報直接申報值</t>
        </is>
      </c>
    </row>
    <row r="321">
      <c r="A321" t="inlineStr">
        <is>
          <t>基本每股盈餘</t>
        </is>
      </c>
      <c r="B321" t="inlineStr">
        <is>
          <t>EPS (Basic)</t>
        </is>
      </c>
      <c r="C321" t="inlineStr">
        <is>
          <t>FY2026 Q2</t>
        </is>
      </c>
      <c r="D321" t="n">
        <v>0.44</v>
      </c>
      <c r="E321" t="inlineStr">
        <is>
          <t>EarningsPerShareBasic</t>
        </is>
      </c>
      <c r="F321" t="inlineStr">
        <is>
          <t>10-Q</t>
        </is>
      </c>
      <c r="G321" t="inlineStr">
        <is>
          <t>2026-08-04</t>
        </is>
      </c>
      <c r="H321" t="inlineStr">
        <is>
          <t>2026-08-04</t>
        </is>
      </c>
      <c r="I321" t="inlineStr">
        <is>
          <t>2026-06-30</t>
        </is>
      </c>
      <c r="J321" t="inlineStr">
        <is>
          <t>USD/shares</t>
        </is>
      </c>
      <c r="K321" t="inlineStr">
        <is>
          <t>財報直接申報值</t>
        </is>
      </c>
    </row>
    <row r="322">
      <c r="A322" t="inlineStr">
        <is>
          <t>稀釋每股盈餘</t>
        </is>
      </c>
      <c r="B322" t="inlineStr">
        <is>
          <t>EPS (Diluted)</t>
        </is>
      </c>
      <c r="C322" t="inlineStr">
        <is>
          <t>FY2021 Q1</t>
        </is>
      </c>
      <c r="D322" t="n">
        <v>-0.07000000000000001</v>
      </c>
      <c r="E322" t="inlineStr">
        <is>
          <t>EarningsPerShareDiluted</t>
        </is>
      </c>
      <c r="F322" t="inlineStr">
        <is>
          <t>10-Q</t>
        </is>
      </c>
      <c r="G322" t="inlineStr">
        <is>
          <t>2021-05-12</t>
        </is>
      </c>
      <c r="H322" t="inlineStr">
        <is>
          <t>2022-05-09</t>
        </is>
      </c>
      <c r="I322" t="inlineStr">
        <is>
          <t>2021-03-31</t>
        </is>
      </c>
      <c r="J322" t="inlineStr">
        <is>
          <t>USD/shares</t>
        </is>
      </c>
      <c r="K322" t="inlineStr">
        <is>
          <t>財報直接申報值</t>
        </is>
      </c>
    </row>
    <row r="323">
      <c r="A323" t="inlineStr">
        <is>
          <t>稀釋每股盈餘</t>
        </is>
      </c>
      <c r="B323" t="inlineStr">
        <is>
          <t>EPS (Diluted)</t>
        </is>
      </c>
      <c r="C323" t="inlineStr">
        <is>
          <t>FY2021 Q2</t>
        </is>
      </c>
      <c r="D323" t="n">
        <v>-0.07000000000000001</v>
      </c>
      <c r="E323" t="inlineStr">
        <is>
          <t>EarningsPerShareDiluted</t>
        </is>
      </c>
      <c r="F323" t="inlineStr">
        <is>
          <t>10-Q</t>
        </is>
      </c>
      <c r="G323" t="inlineStr">
        <is>
          <t>2021-08-12</t>
        </is>
      </c>
      <c r="H323" t="inlineStr">
        <is>
          <t>2022-08-08</t>
        </is>
      </c>
      <c r="I323" t="inlineStr">
        <is>
          <t>2021-06-30</t>
        </is>
      </c>
      <c r="J323" t="inlineStr">
        <is>
          <t>USD/shares</t>
        </is>
      </c>
      <c r="K323" t="inlineStr">
        <is>
          <t>財報直接申報值</t>
        </is>
      </c>
    </row>
    <row r="324">
      <c r="A324" t="inlineStr">
        <is>
          <t>稀釋每股盈餘</t>
        </is>
      </c>
      <c r="B324" t="inlineStr">
        <is>
          <t>EPS (Diluted)</t>
        </is>
      </c>
      <c r="C324" t="inlineStr">
        <is>
          <t>FY2021 Q3</t>
        </is>
      </c>
      <c r="D324" t="n">
        <v>-0.05</v>
      </c>
      <c r="E324" t="inlineStr">
        <is>
          <t>EarningsPerShareDiluted</t>
        </is>
      </c>
      <c r="F324" t="inlineStr">
        <is>
          <t>10-Q</t>
        </is>
      </c>
      <c r="G324" t="inlineStr">
        <is>
          <t>2021-11-09</t>
        </is>
      </c>
      <c r="H324" t="inlineStr">
        <is>
          <t>2022-11-07</t>
        </is>
      </c>
      <c r="I324" t="inlineStr">
        <is>
          <t>2021-09-30</t>
        </is>
      </c>
      <c r="J324" t="inlineStr">
        <is>
          <t>USD/shares</t>
        </is>
      </c>
      <c r="K324" t="inlineStr">
        <is>
          <t>財報直接申報值</t>
        </is>
      </c>
    </row>
    <row r="325">
      <c r="A325" t="inlineStr">
        <is>
          <t>稀釋每股盈餘</t>
        </is>
      </c>
      <c r="B325" t="inlineStr">
        <is>
          <t>EPS (Diluted)</t>
        </is>
      </c>
      <c r="C325" t="inlineStr">
        <is>
          <t>FY2021 Q4</t>
        </is>
      </c>
      <c r="D325" t="n">
        <v>-0.08119495720821765</v>
      </c>
      <c r="E325" t="inlineStr">
        <is>
          <t>推算：net_income / shares_diluted</t>
        </is>
      </c>
      <c r="I325" t="inlineStr">
        <is>
          <t>2021-12-31</t>
        </is>
      </c>
      <c r="J325" t="inlineStr">
        <is>
          <t>USD/shares</t>
        </is>
      </c>
      <c r="K325" t="inlineStr">
        <is>
          <t>由其他科目計算：net_income / shares_diluted</t>
        </is>
      </c>
    </row>
    <row r="326">
      <c r="A326" t="inlineStr">
        <is>
          <t>稀釋每股盈餘</t>
        </is>
      </c>
      <c r="B326" t="inlineStr">
        <is>
          <t>EPS (Diluted)</t>
        </is>
      </c>
      <c r="C326" t="inlineStr">
        <is>
          <t>FY2022 Q1</t>
        </is>
      </c>
      <c r="D326" t="n">
        <v>-0.05</v>
      </c>
      <c r="E326" t="inlineStr">
        <is>
          <t>EarningsPerShareDiluted</t>
        </is>
      </c>
      <c r="F326" t="inlineStr">
        <is>
          <t>10-Q</t>
        </is>
      </c>
      <c r="G326" t="inlineStr">
        <is>
          <t>2022-05-09</t>
        </is>
      </c>
      <c r="H326" t="inlineStr">
        <is>
          <t>2023-05-09</t>
        </is>
      </c>
      <c r="I326" t="inlineStr">
        <is>
          <t>2022-03-31</t>
        </is>
      </c>
      <c r="J326" t="inlineStr">
        <is>
          <t>USD/shares</t>
        </is>
      </c>
      <c r="K326" t="inlineStr">
        <is>
          <t>財報直接申報值</t>
        </is>
      </c>
    </row>
    <row r="327">
      <c r="A327" t="inlineStr">
        <is>
          <t>稀釋每股盈餘</t>
        </is>
      </c>
      <c r="B327" t="inlineStr">
        <is>
          <t>EPS (Diluted)</t>
        </is>
      </c>
      <c r="C327" t="inlineStr">
        <is>
          <t>FY2022 Q2</t>
        </is>
      </c>
      <c r="D327" t="n">
        <v>-0.09</v>
      </c>
      <c r="E327" t="inlineStr">
        <is>
          <t>EarningsPerShareDiluted</t>
        </is>
      </c>
      <c r="F327" t="inlineStr">
        <is>
          <t>10-Q</t>
        </is>
      </c>
      <c r="G327" t="inlineStr">
        <is>
          <t>2022-08-08</t>
        </is>
      </c>
      <c r="H327" t="inlineStr">
        <is>
          <t>2023-08-08</t>
        </is>
      </c>
      <c r="I327" t="inlineStr">
        <is>
          <t>2022-06-30</t>
        </is>
      </c>
      <c r="J327" t="inlineStr">
        <is>
          <t>USD/shares</t>
        </is>
      </c>
      <c r="K327" t="inlineStr">
        <is>
          <t>財報直接申報值</t>
        </is>
      </c>
    </row>
    <row r="328">
      <c r="A328" t="inlineStr">
        <is>
          <t>稀釋每股盈餘</t>
        </is>
      </c>
      <c r="B328" t="inlineStr">
        <is>
          <t>EPS (Diluted)</t>
        </is>
      </c>
      <c r="C328" t="inlineStr">
        <is>
          <t>FY2022 Q3</t>
        </is>
      </c>
      <c r="D328" t="n">
        <v>-0.06</v>
      </c>
      <c r="E328" t="inlineStr">
        <is>
          <t>EarningsPerShareDiluted</t>
        </is>
      </c>
      <c r="F328" t="inlineStr">
        <is>
          <t>10-Q</t>
        </is>
      </c>
      <c r="G328" t="inlineStr">
        <is>
          <t>2022-11-07</t>
        </is>
      </c>
      <c r="H328" t="inlineStr">
        <is>
          <t>2023-11-03</t>
        </is>
      </c>
      <c r="I328" t="inlineStr">
        <is>
          <t>2022-09-30</t>
        </is>
      </c>
      <c r="J328" t="inlineStr">
        <is>
          <t>USD/shares</t>
        </is>
      </c>
      <c r="K328" t="inlineStr">
        <is>
          <t>財報直接申報值</t>
        </is>
      </c>
    </row>
    <row r="329">
      <c r="A329" t="inlineStr">
        <is>
          <t>稀釋每股盈餘</t>
        </is>
      </c>
      <c r="B329" t="inlineStr">
        <is>
          <t>EPS (Diluted)</t>
        </is>
      </c>
      <c r="C329" t="inlineStr">
        <is>
          <t>FY2022 Q4</t>
        </is>
      </c>
      <c r="D329" t="n">
        <v>0.01496177184436617</v>
      </c>
      <c r="E329" t="inlineStr">
        <is>
          <t>推算：net_income / shares_diluted</t>
        </is>
      </c>
      <c r="I329" t="inlineStr">
        <is>
          <t>2022-12-31</t>
        </is>
      </c>
      <c r="J329" t="inlineStr">
        <is>
          <t>USD/shares</t>
        </is>
      </c>
      <c r="K329" t="inlineStr">
        <is>
          <t>由其他科目計算：net_income / shares_diluted</t>
        </is>
      </c>
    </row>
    <row r="330">
      <c r="A330" t="inlineStr">
        <is>
          <t>稀釋每股盈餘</t>
        </is>
      </c>
      <c r="B330" t="inlineStr">
        <is>
          <t>EPS (Diluted)</t>
        </is>
      </c>
      <c r="C330" t="inlineStr">
        <is>
          <t>FY2023 Q1</t>
        </is>
      </c>
      <c r="D330" t="n">
        <v>0.01</v>
      </c>
      <c r="E330" t="inlineStr">
        <is>
          <t>EarningsPerShareDiluted</t>
        </is>
      </c>
      <c r="F330" t="inlineStr">
        <is>
          <t>10-Q</t>
        </is>
      </c>
      <c r="G330" t="inlineStr">
        <is>
          <t>2023-05-09</t>
        </is>
      </c>
      <c r="H330" t="inlineStr">
        <is>
          <t>2024-05-07</t>
        </is>
      </c>
      <c r="I330" t="inlineStr">
        <is>
          <t>2023-03-31</t>
        </is>
      </c>
      <c r="J330" t="inlineStr">
        <is>
          <t>USD/shares</t>
        </is>
      </c>
      <c r="K330" t="inlineStr">
        <is>
          <t>財報直接申報值</t>
        </is>
      </c>
    </row>
    <row r="331">
      <c r="A331" t="inlineStr">
        <is>
          <t>稀釋每股盈餘</t>
        </is>
      </c>
      <c r="B331" t="inlineStr">
        <is>
          <t>EPS (Diluted)</t>
        </is>
      </c>
      <c r="C331" t="inlineStr">
        <is>
          <t>FY2023 Q2</t>
        </is>
      </c>
      <c r="D331" t="n">
        <v>0.01</v>
      </c>
      <c r="E331" t="inlineStr">
        <is>
          <t>EarningsPerShareDiluted</t>
        </is>
      </c>
      <c r="F331" t="inlineStr">
        <is>
          <t>10-Q</t>
        </is>
      </c>
      <c r="G331" t="inlineStr">
        <is>
          <t>2023-08-08</t>
        </is>
      </c>
      <c r="H331" t="inlineStr">
        <is>
          <t>2024-08-06</t>
        </is>
      </c>
      <c r="I331" t="inlineStr">
        <is>
          <t>2023-06-30</t>
        </is>
      </c>
      <c r="J331" t="inlineStr">
        <is>
          <t>USD/shares</t>
        </is>
      </c>
      <c r="K331" t="inlineStr">
        <is>
          <t>財報直接申報值</t>
        </is>
      </c>
    </row>
    <row r="332">
      <c r="A332" t="inlineStr">
        <is>
          <t>稀釋每股盈餘</t>
        </is>
      </c>
      <c r="B332" t="inlineStr">
        <is>
          <t>EPS (Diluted)</t>
        </is>
      </c>
      <c r="C332" t="inlineStr">
        <is>
          <t>FY2023 Q3</t>
        </is>
      </c>
      <c r="D332" t="n">
        <v>0.03</v>
      </c>
      <c r="E332" t="inlineStr">
        <is>
          <t>EarningsPerShareDiluted</t>
        </is>
      </c>
      <c r="F332" t="inlineStr">
        <is>
          <t>10-Q</t>
        </is>
      </c>
      <c r="G332" t="inlineStr">
        <is>
          <t>2023-11-03</t>
        </is>
      </c>
      <c r="H332" t="inlineStr">
        <is>
          <t>2024-11-05</t>
        </is>
      </c>
      <c r="I332" t="inlineStr">
        <is>
          <t>2023-09-30</t>
        </is>
      </c>
      <c r="J332" t="inlineStr">
        <is>
          <t>USD/shares</t>
        </is>
      </c>
      <c r="K332" t="inlineStr">
        <is>
          <t>財報直接申報值</t>
        </is>
      </c>
    </row>
    <row r="333">
      <c r="A333" t="inlineStr">
        <is>
          <t>稀釋每股盈餘</t>
        </is>
      </c>
      <c r="B333" t="inlineStr">
        <is>
          <t>EPS (Diluted)</t>
        </is>
      </c>
      <c r="C333" t="inlineStr">
        <is>
          <t>FY2023 Q4</t>
        </is>
      </c>
      <c r="D333" t="n">
        <v>0.04064141289083596</v>
      </c>
      <c r="E333" t="inlineStr">
        <is>
          <t>推算：net_income / shares_diluted</t>
        </is>
      </c>
      <c r="I333" t="inlineStr">
        <is>
          <t>2023-12-31</t>
        </is>
      </c>
      <c r="J333" t="inlineStr">
        <is>
          <t>USD/shares</t>
        </is>
      </c>
      <c r="K333" t="inlineStr">
        <is>
          <t>由其他科目計算：net_income / shares_diluted</t>
        </is>
      </c>
    </row>
    <row r="334">
      <c r="A334" t="inlineStr">
        <is>
          <t>稀釋每股盈餘</t>
        </is>
      </c>
      <c r="B334" t="inlineStr">
        <is>
          <t>EPS (Diluted)</t>
        </is>
      </c>
      <c r="C334" t="inlineStr">
        <is>
          <t>FY2024 Q1</t>
        </is>
      </c>
      <c r="D334" t="n">
        <v>0.04</v>
      </c>
      <c r="E334" t="inlineStr">
        <is>
          <t>EarningsPerShareDiluted</t>
        </is>
      </c>
      <c r="F334" t="inlineStr">
        <is>
          <t>10-Q</t>
        </is>
      </c>
      <c r="G334" t="inlineStr">
        <is>
          <t>2024-05-07</t>
        </is>
      </c>
      <c r="H334" t="inlineStr">
        <is>
          <t>2025-05-06</t>
        </is>
      </c>
      <c r="I334" t="inlineStr">
        <is>
          <t>2024-03-31</t>
        </is>
      </c>
      <c r="J334" t="inlineStr">
        <is>
          <t>USD/shares</t>
        </is>
      </c>
      <c r="K334" t="inlineStr">
        <is>
          <t>財報直接申報值</t>
        </is>
      </c>
    </row>
    <row r="335">
      <c r="A335" t="inlineStr">
        <is>
          <t>稀釋每股盈餘</t>
        </is>
      </c>
      <c r="B335" t="inlineStr">
        <is>
          <t>EPS (Diluted)</t>
        </is>
      </c>
      <c r="C335" t="inlineStr">
        <is>
          <t>FY2024 Q2</t>
        </is>
      </c>
      <c r="D335" t="n">
        <v>0.06</v>
      </c>
      <c r="E335" t="inlineStr">
        <is>
          <t>EarningsPerShareDiluted</t>
        </is>
      </c>
      <c r="F335" t="inlineStr">
        <is>
          <t>10-Q</t>
        </is>
      </c>
      <c r="G335" t="inlineStr">
        <is>
          <t>2024-08-06</t>
        </is>
      </c>
      <c r="H335" t="inlineStr">
        <is>
          <t>2025-08-05</t>
        </is>
      </c>
      <c r="I335" t="inlineStr">
        <is>
          <t>2024-06-30</t>
        </is>
      </c>
      <c r="J335" t="inlineStr">
        <is>
          <t>USD/shares</t>
        </is>
      </c>
      <c r="K335" t="inlineStr">
        <is>
          <t>財報直接申報值</t>
        </is>
      </c>
    </row>
    <row r="336">
      <c r="A336" t="inlineStr">
        <is>
          <t>稀釋每股盈餘</t>
        </is>
      </c>
      <c r="B336" t="inlineStr">
        <is>
          <t>EPS (Diluted)</t>
        </is>
      </c>
      <c r="C336" t="inlineStr">
        <is>
          <t>FY2024 Q3</t>
        </is>
      </c>
      <c r="D336" t="n">
        <v>0.06</v>
      </c>
      <c r="E336" t="inlineStr">
        <is>
          <t>EarningsPerShareDiluted</t>
        </is>
      </c>
      <c r="F336" t="inlineStr">
        <is>
          <t>10-Q</t>
        </is>
      </c>
      <c r="G336" t="inlineStr">
        <is>
          <t>2024-11-05</t>
        </is>
      </c>
      <c r="H336" t="inlineStr">
        <is>
          <t>2025-11-04</t>
        </is>
      </c>
      <c r="I336" t="inlineStr">
        <is>
          <t>2024-09-30</t>
        </is>
      </c>
      <c r="J336" t="inlineStr">
        <is>
          <t>USD/shares</t>
        </is>
      </c>
      <c r="K336" t="inlineStr">
        <is>
          <t>財報直接申報值</t>
        </is>
      </c>
    </row>
    <row r="337">
      <c r="A337" t="inlineStr">
        <is>
          <t>稀釋每股盈餘</t>
        </is>
      </c>
      <c r="B337" t="inlineStr">
        <is>
          <t>EPS (Diluted)</t>
        </is>
      </c>
      <c r="C337" t="inlineStr">
        <is>
          <t>FY2024 Q4</t>
        </is>
      </c>
      <c r="D337" t="n">
        <v>0.03223780794820342</v>
      </c>
      <c r="E337" t="inlineStr">
        <is>
          <t>推算：net_income / shares_diluted</t>
        </is>
      </c>
      <c r="I337" t="inlineStr">
        <is>
          <t>2024-12-31</t>
        </is>
      </c>
      <c r="J337" t="inlineStr">
        <is>
          <t>USD/shares</t>
        </is>
      </c>
      <c r="K337" t="inlineStr">
        <is>
          <t>由其他科目計算：net_income / shares_diluted</t>
        </is>
      </c>
    </row>
    <row r="338">
      <c r="A338" t="inlineStr">
        <is>
          <t>稀釋每股盈餘</t>
        </is>
      </c>
      <c r="B338" t="inlineStr">
        <is>
          <t>EPS (Diluted)</t>
        </is>
      </c>
      <c r="C338" t="inlineStr">
        <is>
          <t>FY2025 Q1</t>
        </is>
      </c>
      <c r="D338" t="n">
        <v>0.08</v>
      </c>
      <c r="E338" t="inlineStr">
        <is>
          <t>EarningsPerShareDiluted</t>
        </is>
      </c>
      <c r="F338" t="inlineStr">
        <is>
          <t>10-Q</t>
        </is>
      </c>
      <c r="G338" t="inlineStr">
        <is>
          <t>2025-05-06</t>
        </is>
      </c>
      <c r="H338" t="inlineStr">
        <is>
          <t>2026-05-05</t>
        </is>
      </c>
      <c r="I338" t="inlineStr">
        <is>
          <t>2025-03-31</t>
        </is>
      </c>
      <c r="J338" t="inlineStr">
        <is>
          <t>USD/shares</t>
        </is>
      </c>
      <c r="K338" t="inlineStr">
        <is>
          <t>財報直接申報值</t>
        </is>
      </c>
    </row>
    <row r="339">
      <c r="A339" t="inlineStr">
        <is>
          <t>稀釋每股盈餘</t>
        </is>
      </c>
      <c r="B339" t="inlineStr">
        <is>
          <t>EPS (Diluted)</t>
        </is>
      </c>
      <c r="C339" t="inlineStr">
        <is>
          <t>FY2025 Q2</t>
        </is>
      </c>
      <c r="D339" t="n">
        <v>0.13</v>
      </c>
      <c r="E339" t="inlineStr">
        <is>
          <t>EarningsPerShareDiluted</t>
        </is>
      </c>
      <c r="F339" t="inlineStr">
        <is>
          <t>10-Q</t>
        </is>
      </c>
      <c r="G339" t="inlineStr">
        <is>
          <t>2025-08-05</t>
        </is>
      </c>
      <c r="H339" t="inlineStr">
        <is>
          <t>2026-08-04</t>
        </is>
      </c>
      <c r="I339" t="inlineStr">
        <is>
          <t>2025-06-30</t>
        </is>
      </c>
      <c r="J339" t="inlineStr">
        <is>
          <t>USD/shares</t>
        </is>
      </c>
      <c r="K339" t="inlineStr">
        <is>
          <t>財報直接申報值</t>
        </is>
      </c>
    </row>
    <row r="340">
      <c r="A340" t="inlineStr">
        <is>
          <t>稀釋每股盈餘</t>
        </is>
      </c>
      <c r="B340" t="inlineStr">
        <is>
          <t>EPS (Diluted)</t>
        </is>
      </c>
      <c r="C340" t="inlineStr">
        <is>
          <t>FY2025 Q3</t>
        </is>
      </c>
      <c r="D340" t="n">
        <v>0.18</v>
      </c>
      <c r="E340" t="inlineStr">
        <is>
          <t>EarningsPerShareDiluted</t>
        </is>
      </c>
      <c r="F340" t="inlineStr">
        <is>
          <t>10-Q</t>
        </is>
      </c>
      <c r="G340" t="inlineStr">
        <is>
          <t>2025-11-04</t>
        </is>
      </c>
      <c r="H340" t="inlineStr">
        <is>
          <t>2025-11-04</t>
        </is>
      </c>
      <c r="I340" t="inlineStr">
        <is>
          <t>2025-09-30</t>
        </is>
      </c>
      <c r="J340" t="inlineStr">
        <is>
          <t>USD/shares</t>
        </is>
      </c>
      <c r="K340" t="inlineStr">
        <is>
          <t>財報直接申報值</t>
        </is>
      </c>
    </row>
    <row r="341">
      <c r="A341" t="inlineStr">
        <is>
          <t>稀釋每股盈餘</t>
        </is>
      </c>
      <c r="B341" t="inlineStr">
        <is>
          <t>EPS (Diluted)</t>
        </is>
      </c>
      <c r="C341" t="inlineStr">
        <is>
          <t>FY2025 Q4</t>
        </is>
      </c>
      <c r="D341" t="n">
        <v>0.2372823607699526</v>
      </c>
      <c r="E341" t="inlineStr">
        <is>
          <t>推算：net_income / shares_diluted</t>
        </is>
      </c>
      <c r="I341" t="inlineStr">
        <is>
          <t>2025-12-31</t>
        </is>
      </c>
      <c r="J341" t="inlineStr">
        <is>
          <t>USD/shares</t>
        </is>
      </c>
      <c r="K341" t="inlineStr">
        <is>
          <t>由其他科目計算：net_income / shares_diluted</t>
        </is>
      </c>
    </row>
    <row r="342">
      <c r="A342" t="inlineStr">
        <is>
          <t>稀釋每股盈餘</t>
        </is>
      </c>
      <c r="B342" t="inlineStr">
        <is>
          <t>EPS (Diluted)</t>
        </is>
      </c>
      <c r="C342" t="inlineStr">
        <is>
          <t>FY2026 Q1</t>
        </is>
      </c>
      <c r="D342" t="n">
        <v>0.34</v>
      </c>
      <c r="E342" t="inlineStr">
        <is>
          <t>EarningsPerShareDiluted</t>
        </is>
      </c>
      <c r="F342" t="inlineStr">
        <is>
          <t>10-Q</t>
        </is>
      </c>
      <c r="G342" t="inlineStr">
        <is>
          <t>2026-05-05</t>
        </is>
      </c>
      <c r="H342" t="inlineStr">
        <is>
          <t>2026-05-05</t>
        </is>
      </c>
      <c r="I342" t="inlineStr">
        <is>
          <t>2026-03-31</t>
        </is>
      </c>
      <c r="J342" t="inlineStr">
        <is>
          <t>USD/shares</t>
        </is>
      </c>
      <c r="K342" t="inlineStr">
        <is>
          <t>財報直接申報值</t>
        </is>
      </c>
    </row>
    <row r="343">
      <c r="A343" t="inlineStr">
        <is>
          <t>稀釋每股盈餘</t>
        </is>
      </c>
      <c r="B343" t="inlineStr">
        <is>
          <t>EPS (Diluted)</t>
        </is>
      </c>
      <c r="C343" t="inlineStr">
        <is>
          <t>FY2026 Q2</t>
        </is>
      </c>
      <c r="D343" t="n">
        <v>0.41</v>
      </c>
      <c r="E343" t="inlineStr">
        <is>
          <t>EarningsPerShareDiluted</t>
        </is>
      </c>
      <c r="F343" t="inlineStr">
        <is>
          <t>10-Q</t>
        </is>
      </c>
      <c r="G343" t="inlineStr">
        <is>
          <t>2026-08-04</t>
        </is>
      </c>
      <c r="H343" t="inlineStr">
        <is>
          <t>2026-08-04</t>
        </is>
      </c>
      <c r="I343" t="inlineStr">
        <is>
          <t>2026-06-30</t>
        </is>
      </c>
      <c r="J343" t="inlineStr">
        <is>
          <t>USD/shares</t>
        </is>
      </c>
      <c r="K343" t="inlineStr">
        <is>
          <t>財報直接申報值</t>
        </is>
      </c>
    </row>
    <row r="344">
      <c r="A344" t="inlineStr">
        <is>
          <t>加權平均流通股數（基本）</t>
        </is>
      </c>
      <c r="B344" t="inlineStr">
        <is>
          <t>Weighted Avg Shares (Basic)</t>
        </is>
      </c>
      <c r="C344" t="inlineStr">
        <is>
          <t>FY2021 Q1</t>
        </is>
      </c>
      <c r="D344" t="n">
        <v>1821158000</v>
      </c>
      <c r="E344" t="inlineStr">
        <is>
          <t>WeightedAverageNumberOfSharesOutstandingBasic</t>
        </is>
      </c>
      <c r="F344" t="inlineStr">
        <is>
          <t>10-Q</t>
        </is>
      </c>
      <c r="G344" t="inlineStr">
        <is>
          <t>2021-05-12</t>
        </is>
      </c>
      <c r="H344" t="inlineStr">
        <is>
          <t>2022-05-09</t>
        </is>
      </c>
      <c r="I344" t="inlineStr">
        <is>
          <t>2021-03-31</t>
        </is>
      </c>
      <c r="J344" t="inlineStr">
        <is>
          <t>shares</t>
        </is>
      </c>
      <c r="K344" t="inlineStr">
        <is>
          <t>財報直接申報值</t>
        </is>
      </c>
    </row>
    <row r="345">
      <c r="A345" t="inlineStr">
        <is>
          <t>加權平均流通股數（基本）</t>
        </is>
      </c>
      <c r="B345" t="inlineStr">
        <is>
          <t>Weighted Avg Shares (Basic)</t>
        </is>
      </c>
      <c r="C345" t="inlineStr">
        <is>
          <t>FY2021 Q2</t>
        </is>
      </c>
      <c r="D345" t="n">
        <v>1894606000</v>
      </c>
      <c r="E345" t="inlineStr">
        <is>
          <t>WeightedAverageNumberOfSharesOutstandingBasic</t>
        </is>
      </c>
      <c r="F345" t="inlineStr">
        <is>
          <t>10-Q</t>
        </is>
      </c>
      <c r="G345" t="inlineStr">
        <is>
          <t>2021-08-12</t>
        </is>
      </c>
      <c r="H345" t="inlineStr">
        <is>
          <t>2022-08-08</t>
        </is>
      </c>
      <c r="I345" t="inlineStr">
        <is>
          <t>2021-06-30</t>
        </is>
      </c>
      <c r="J345" t="inlineStr">
        <is>
          <t>shares</t>
        </is>
      </c>
      <c r="K345" t="inlineStr">
        <is>
          <t>財報直接申報值</t>
        </is>
      </c>
    </row>
    <row r="346">
      <c r="A346" t="inlineStr">
        <is>
          <t>加權平均流通股數（基本）</t>
        </is>
      </c>
      <c r="B346" t="inlineStr">
        <is>
          <t>Weighted Avg Shares (Basic)</t>
        </is>
      </c>
      <c r="C346" t="inlineStr">
        <is>
          <t>FY2021 Q3</t>
        </is>
      </c>
      <c r="D346" t="n">
        <v>1964395000</v>
      </c>
      <c r="E346" t="inlineStr">
        <is>
          <t>WeightedAverageNumberOfSharesOutstandingBasic</t>
        </is>
      </c>
      <c r="F346" t="inlineStr">
        <is>
          <t>10-Q</t>
        </is>
      </c>
      <c r="G346" t="inlineStr">
        <is>
          <t>2021-11-09</t>
        </is>
      </c>
      <c r="H346" t="inlineStr">
        <is>
          <t>2022-11-07</t>
        </is>
      </c>
      <c r="I346" t="inlineStr">
        <is>
          <t>2021-09-30</t>
        </is>
      </c>
      <c r="J346" t="inlineStr">
        <is>
          <t>shares</t>
        </is>
      </c>
      <c r="K346" t="inlineStr">
        <is>
          <t>財報直接申報值</t>
        </is>
      </c>
    </row>
    <row r="347">
      <c r="A347" t="inlineStr">
        <is>
          <t>加權平均流通股數（基本）</t>
        </is>
      </c>
      <c r="B347" t="inlineStr">
        <is>
          <t>Weighted Avg Shares (Basic)</t>
        </is>
      </c>
      <c r="C347" t="inlineStr">
        <is>
          <t>FY2021 Q4</t>
        </is>
      </c>
      <c r="D347" t="n">
        <v>1923617000</v>
      </c>
      <c r="E347" t="inlineStr">
        <is>
          <t>WeightedAverageNumberOfSharesOutstandingBasic</t>
        </is>
      </c>
      <c r="F347" t="inlineStr">
        <is>
          <t>10-K</t>
        </is>
      </c>
      <c r="G347" t="inlineStr">
        <is>
          <t>2022-02-24</t>
        </is>
      </c>
      <c r="H347" t="inlineStr">
        <is>
          <t>2024-02-20</t>
        </is>
      </c>
      <c r="I347" t="inlineStr">
        <is>
          <t>2021-12-31</t>
        </is>
      </c>
      <c r="J347" t="inlineStr">
        <is>
          <t>shares</t>
        </is>
      </c>
      <c r="K347" t="inlineStr">
        <is>
          <t>財報直接申報值</t>
        </is>
      </c>
    </row>
    <row r="348">
      <c r="A348" t="inlineStr">
        <is>
          <t>加權平均流通股數（基本）</t>
        </is>
      </c>
      <c r="B348" t="inlineStr">
        <is>
          <t>Weighted Avg Shares (Basic)</t>
        </is>
      </c>
      <c r="C348" t="inlineStr">
        <is>
          <t>FY2022 Q1</t>
        </is>
      </c>
      <c r="D348" t="n">
        <v>2036307000</v>
      </c>
      <c r="E348" t="inlineStr">
        <is>
          <t>WeightedAverageNumberOfSharesOutstandingBasic</t>
        </is>
      </c>
      <c r="F348" t="inlineStr">
        <is>
          <t>10-Q</t>
        </is>
      </c>
      <c r="G348" t="inlineStr">
        <is>
          <t>2022-05-09</t>
        </is>
      </c>
      <c r="H348" t="inlineStr">
        <is>
          <t>2023-05-09</t>
        </is>
      </c>
      <c r="I348" t="inlineStr">
        <is>
          <t>2022-03-31</t>
        </is>
      </c>
      <c r="J348" t="inlineStr">
        <is>
          <t>shares</t>
        </is>
      </c>
      <c r="K348" t="inlineStr">
        <is>
          <t>財報直接申報值</t>
        </is>
      </c>
    </row>
    <row r="349">
      <c r="A349" t="inlineStr">
        <is>
          <t>加權平均流通股數（基本）</t>
        </is>
      </c>
      <c r="B349" t="inlineStr">
        <is>
          <t>Weighted Avg Shares (Basic)</t>
        </is>
      </c>
      <c r="C349" t="inlineStr">
        <is>
          <t>FY2022 Q2</t>
        </is>
      </c>
      <c r="D349" t="n">
        <v>2054799000</v>
      </c>
      <c r="E349" t="inlineStr">
        <is>
          <t>WeightedAverageNumberOfSharesOutstandingBasic</t>
        </is>
      </c>
      <c r="F349" t="inlineStr">
        <is>
          <t>10-Q</t>
        </is>
      </c>
      <c r="G349" t="inlineStr">
        <is>
          <t>2022-08-08</t>
        </is>
      </c>
      <c r="H349" t="inlineStr">
        <is>
          <t>2023-08-08</t>
        </is>
      </c>
      <c r="I349" t="inlineStr">
        <is>
          <t>2022-06-30</t>
        </is>
      </c>
      <c r="J349" t="inlineStr">
        <is>
          <t>shares</t>
        </is>
      </c>
      <c r="K349" t="inlineStr">
        <is>
          <t>財報直接申報值</t>
        </is>
      </c>
    </row>
    <row r="350">
      <c r="A350" t="inlineStr">
        <is>
          <t>加權平均流通股數（基本）</t>
        </is>
      </c>
      <c r="B350" t="inlineStr">
        <is>
          <t>Weighted Avg Shares (Basic)</t>
        </is>
      </c>
      <c r="C350" t="inlineStr">
        <is>
          <t>FY2022 Q3</t>
        </is>
      </c>
      <c r="D350" t="n">
        <v>2073265000</v>
      </c>
      <c r="E350" t="inlineStr">
        <is>
          <t>WeightedAverageNumberOfSharesOutstandingBasic</t>
        </is>
      </c>
      <c r="F350" t="inlineStr">
        <is>
          <t>10-Q</t>
        </is>
      </c>
      <c r="G350" t="inlineStr">
        <is>
          <t>2022-11-07</t>
        </is>
      </c>
      <c r="H350" t="inlineStr">
        <is>
          <t>2023-11-03</t>
        </is>
      </c>
      <c r="I350" t="inlineStr">
        <is>
          <t>2022-09-30</t>
        </is>
      </c>
      <c r="J350" t="inlineStr">
        <is>
          <t>shares</t>
        </is>
      </c>
      <c r="K350" t="inlineStr">
        <is>
          <t>財報直接申報值</t>
        </is>
      </c>
    </row>
    <row r="351">
      <c r="A351" t="inlineStr">
        <is>
          <t>加權平均流通股數（基本）</t>
        </is>
      </c>
      <c r="B351" t="inlineStr">
        <is>
          <t>Weighted Avg Shares (Basic)</t>
        </is>
      </c>
      <c r="C351" t="inlineStr">
        <is>
          <t>FY2022 Q4</t>
        </is>
      </c>
      <c r="D351" t="n">
        <v>2063793000</v>
      </c>
      <c r="E351" t="inlineStr">
        <is>
          <t>WeightedAverageNumberOfSharesOutstandingBasic</t>
        </is>
      </c>
      <c r="F351" t="inlineStr">
        <is>
          <t>10-K</t>
        </is>
      </c>
      <c r="G351" t="inlineStr">
        <is>
          <t>2023-02-21</t>
        </is>
      </c>
      <c r="H351" t="inlineStr">
        <is>
          <t>2025-02-18</t>
        </is>
      </c>
      <c r="I351" t="inlineStr">
        <is>
          <t>2022-12-31</t>
        </is>
      </c>
      <c r="J351" t="inlineStr">
        <is>
          <t>shares</t>
        </is>
      </c>
      <c r="K351" t="inlineStr">
        <is>
          <t>財報直接申報值</t>
        </is>
      </c>
    </row>
    <row r="352">
      <c r="A352" t="inlineStr">
        <is>
          <t>加權平均流通股數（基本）</t>
        </is>
      </c>
      <c r="B352" t="inlineStr">
        <is>
          <t>Weighted Avg Shares (Basic)</t>
        </is>
      </c>
      <c r="C352" t="inlineStr">
        <is>
          <t>FY2023 Q1</t>
        </is>
      </c>
      <c r="D352" t="n">
        <v>2107780000</v>
      </c>
      <c r="E352" t="inlineStr">
        <is>
          <t>WeightedAverageNumberOfSharesOutstandingBasic</t>
        </is>
      </c>
      <c r="F352" t="inlineStr">
        <is>
          <t>10-Q</t>
        </is>
      </c>
      <c r="G352" t="inlineStr">
        <is>
          <t>2023-05-09</t>
        </is>
      </c>
      <c r="H352" t="inlineStr">
        <is>
          <t>2024-05-07</t>
        </is>
      </c>
      <c r="I352" t="inlineStr">
        <is>
          <t>2023-03-31</t>
        </is>
      </c>
      <c r="J352" t="inlineStr">
        <is>
          <t>shares</t>
        </is>
      </c>
      <c r="K352" t="inlineStr">
        <is>
          <t>財報直接申報值</t>
        </is>
      </c>
    </row>
    <row r="353">
      <c r="A353" t="inlineStr">
        <is>
          <t>加權平均流通股數（基本）</t>
        </is>
      </c>
      <c r="B353" t="inlineStr">
        <is>
          <t>Weighted Avg Shares (Basic)</t>
        </is>
      </c>
      <c r="C353" t="inlineStr">
        <is>
          <t>FY2023 Q2</t>
        </is>
      </c>
      <c r="D353" t="n">
        <v>2131224000</v>
      </c>
      <c r="E353" t="inlineStr">
        <is>
          <t>WeightedAverageNumberOfSharesOutstandingBasic</t>
        </is>
      </c>
      <c r="F353" t="inlineStr">
        <is>
          <t>10-Q</t>
        </is>
      </c>
      <c r="G353" t="inlineStr">
        <is>
          <t>2023-08-08</t>
        </is>
      </c>
      <c r="H353" t="inlineStr">
        <is>
          <t>2024-08-06</t>
        </is>
      </c>
      <c r="I353" t="inlineStr">
        <is>
          <t>2023-06-30</t>
        </is>
      </c>
      <c r="J353" t="inlineStr">
        <is>
          <t>shares</t>
        </is>
      </c>
      <c r="K353" t="inlineStr">
        <is>
          <t>財報直接申報值</t>
        </is>
      </c>
    </row>
    <row r="354">
      <c r="A354" t="inlineStr">
        <is>
          <t>加權平均流通股數（基本）</t>
        </is>
      </c>
      <c r="B354" t="inlineStr">
        <is>
          <t>Weighted Avg Shares (Basic)</t>
        </is>
      </c>
      <c r="C354" t="inlineStr">
        <is>
          <t>FY2023 Q3</t>
        </is>
      </c>
      <c r="D354" t="n">
        <v>2162530000</v>
      </c>
      <c r="E354" t="inlineStr">
        <is>
          <t>WeightedAverageNumberOfSharesOutstandingBasic</t>
        </is>
      </c>
      <c r="F354" t="inlineStr">
        <is>
          <t>10-Q</t>
        </is>
      </c>
      <c r="G354" t="inlineStr">
        <is>
          <t>2023-11-03</t>
        </is>
      </c>
      <c r="H354" t="inlineStr">
        <is>
          <t>2024-11-05</t>
        </is>
      </c>
      <c r="I354" t="inlineStr">
        <is>
          <t>2023-09-30</t>
        </is>
      </c>
      <c r="J354" t="inlineStr">
        <is>
          <t>shares</t>
        </is>
      </c>
      <c r="K354" t="inlineStr">
        <is>
          <t>財報直接申報值</t>
        </is>
      </c>
    </row>
    <row r="355">
      <c r="A355" t="inlineStr">
        <is>
          <t>加權平均流通股數（基本）</t>
        </is>
      </c>
      <c r="B355" t="inlineStr">
        <is>
          <t>Weighted Avg Shares (Basic)</t>
        </is>
      </c>
      <c r="C355" t="inlineStr">
        <is>
          <t>FY2023 Q4</t>
        </is>
      </c>
      <c r="D355" t="n">
        <v>2147446000</v>
      </c>
      <c r="E355" t="inlineStr">
        <is>
          <t>WeightedAverageNumberOfSharesOutstandingBasic</t>
        </is>
      </c>
      <c r="F355" t="inlineStr">
        <is>
          <t>10-K</t>
        </is>
      </c>
      <c r="G355" t="inlineStr">
        <is>
          <t>2024-02-20</t>
        </is>
      </c>
      <c r="H355" t="inlineStr">
        <is>
          <t>2026-02-17</t>
        </is>
      </c>
      <c r="I355" t="inlineStr">
        <is>
          <t>2023-12-31</t>
        </is>
      </c>
      <c r="J355" t="inlineStr">
        <is>
          <t>shares</t>
        </is>
      </c>
      <c r="K355" t="inlineStr">
        <is>
          <t>財報直接申報值</t>
        </is>
      </c>
    </row>
    <row r="356">
      <c r="A356" t="inlineStr">
        <is>
          <t>加權平均流通股數（基本）</t>
        </is>
      </c>
      <c r="B356" t="inlineStr">
        <is>
          <t>Weighted Avg Shares (Basic)</t>
        </is>
      </c>
      <c r="C356" t="inlineStr">
        <is>
          <t>FY2024 Q1</t>
        </is>
      </c>
      <c r="D356" t="n">
        <v>2213545000</v>
      </c>
      <c r="E356" t="inlineStr">
        <is>
          <t>WeightedAverageNumberOfSharesOutstandingBasic</t>
        </is>
      </c>
      <c r="F356" t="inlineStr">
        <is>
          <t>10-Q</t>
        </is>
      </c>
      <c r="G356" t="inlineStr">
        <is>
          <t>2024-05-07</t>
        </is>
      </c>
      <c r="H356" t="inlineStr">
        <is>
          <t>2025-05-06</t>
        </is>
      </c>
      <c r="I356" t="inlineStr">
        <is>
          <t>2024-03-31</t>
        </is>
      </c>
      <c r="J356" t="inlineStr">
        <is>
          <t>shares</t>
        </is>
      </c>
      <c r="K356" t="inlineStr">
        <is>
          <t>財報直接申報值</t>
        </is>
      </c>
    </row>
    <row r="357">
      <c r="A357" t="inlineStr">
        <is>
          <t>加權平均流通股數（基本）</t>
        </is>
      </c>
      <c r="B357" t="inlineStr">
        <is>
          <t>Weighted Avg Shares (Basic)</t>
        </is>
      </c>
      <c r="C357" t="inlineStr">
        <is>
          <t>FY2024 Q2</t>
        </is>
      </c>
      <c r="D357" t="n">
        <v>2231592000</v>
      </c>
      <c r="E357" t="inlineStr">
        <is>
          <t>WeightedAverageNumberOfSharesOutstandingBasic</t>
        </is>
      </c>
      <c r="F357" t="inlineStr">
        <is>
          <t>10-Q</t>
        </is>
      </c>
      <c r="G357" t="inlineStr">
        <is>
          <t>2024-08-06</t>
        </is>
      </c>
      <c r="H357" t="inlineStr">
        <is>
          <t>2025-08-05</t>
        </is>
      </c>
      <c r="I357" t="inlineStr">
        <is>
          <t>2024-06-30</t>
        </is>
      </c>
      <c r="J357" t="inlineStr">
        <is>
          <t>shares</t>
        </is>
      </c>
      <c r="K357" t="inlineStr">
        <is>
          <t>財報直接申報值</t>
        </is>
      </c>
    </row>
    <row r="358">
      <c r="A358" t="inlineStr">
        <is>
          <t>加權平均流通股數（基本）</t>
        </is>
      </c>
      <c r="B358" t="inlineStr">
        <is>
          <t>Weighted Avg Shares (Basic)</t>
        </is>
      </c>
      <c r="C358" t="inlineStr">
        <is>
          <t>FY2024 Q3</t>
        </is>
      </c>
      <c r="D358" t="n">
        <v>2250032000</v>
      </c>
      <c r="E358" t="inlineStr">
        <is>
          <t>WeightedAverageNumberOfSharesOutstandingBasic</t>
        </is>
      </c>
      <c r="F358" t="inlineStr">
        <is>
          <t>10-Q</t>
        </is>
      </c>
      <c r="G358" t="inlineStr">
        <is>
          <t>2024-11-05</t>
        </is>
      </c>
      <c r="H358" t="inlineStr">
        <is>
          <t>2025-11-04</t>
        </is>
      </c>
      <c r="I358" t="inlineStr">
        <is>
          <t>2024-09-30</t>
        </is>
      </c>
      <c r="J358" t="inlineStr">
        <is>
          <t>shares</t>
        </is>
      </c>
      <c r="K358" t="inlineStr">
        <is>
          <t>財報直接申報值</t>
        </is>
      </c>
    </row>
    <row r="359">
      <c r="A359" t="inlineStr">
        <is>
          <t>加權平均流通股數（基本）</t>
        </is>
      </c>
      <c r="B359" t="inlineStr">
        <is>
          <t>Weighted Avg Shares (Basic)</t>
        </is>
      </c>
      <c r="C359" t="inlineStr">
        <is>
          <t>FY2024 Q4</t>
        </is>
      </c>
      <c r="D359" t="n">
        <v>2250163000</v>
      </c>
      <c r="E359" t="inlineStr">
        <is>
          <t>WeightedAverageNumberOfSharesOutstandingBasic</t>
        </is>
      </c>
      <c r="F359" t="inlineStr">
        <is>
          <t>10-K</t>
        </is>
      </c>
      <c r="G359" t="inlineStr">
        <is>
          <t>2025-02-18</t>
        </is>
      </c>
      <c r="H359" t="inlineStr">
        <is>
          <t>2026-02-17</t>
        </is>
      </c>
      <c r="I359" t="inlineStr">
        <is>
          <t>2024-12-31</t>
        </is>
      </c>
      <c r="J359" t="inlineStr">
        <is>
          <t>shares</t>
        </is>
      </c>
      <c r="K359" t="inlineStr">
        <is>
          <t>財報直接申報值</t>
        </is>
      </c>
    </row>
    <row r="360">
      <c r="A360" t="inlineStr">
        <is>
          <t>加權平均流通股數（基本）</t>
        </is>
      </c>
      <c r="B360" t="inlineStr">
        <is>
          <t>Weighted Avg Shares (Basic)</t>
        </is>
      </c>
      <c r="C360" t="inlineStr">
        <is>
          <t>FY2025 Q1</t>
        </is>
      </c>
      <c r="D360" t="n">
        <v>2348679000</v>
      </c>
      <c r="E360" t="inlineStr">
        <is>
          <t>WeightedAverageNumberOfSharesOutstandingBasic</t>
        </is>
      </c>
      <c r="F360" t="inlineStr">
        <is>
          <t>10-Q</t>
        </is>
      </c>
      <c r="G360" t="inlineStr">
        <is>
          <t>2025-05-06</t>
        </is>
      </c>
      <c r="H360" t="inlineStr">
        <is>
          <t>2026-05-05</t>
        </is>
      </c>
      <c r="I360" t="inlineStr">
        <is>
          <t>2025-03-31</t>
        </is>
      </c>
      <c r="J360" t="inlineStr">
        <is>
          <t>shares</t>
        </is>
      </c>
      <c r="K360" t="inlineStr">
        <is>
          <t>財報直接申報值</t>
        </is>
      </c>
    </row>
    <row r="361">
      <c r="A361" t="inlineStr">
        <is>
          <t>加權平均流通股數（基本）</t>
        </is>
      </c>
      <c r="B361" t="inlineStr">
        <is>
          <t>Weighted Avg Shares (Basic)</t>
        </is>
      </c>
      <c r="C361" t="inlineStr">
        <is>
          <t>FY2025 Q2</t>
        </is>
      </c>
      <c r="D361" t="n">
        <v>2365196000</v>
      </c>
      <c r="E361" t="inlineStr">
        <is>
          <t>WeightedAverageNumberOfSharesOutstandingBasic</t>
        </is>
      </c>
      <c r="F361" t="inlineStr">
        <is>
          <t>10-Q</t>
        </is>
      </c>
      <c r="G361" t="inlineStr">
        <is>
          <t>2025-08-05</t>
        </is>
      </c>
      <c r="H361" t="inlineStr">
        <is>
          <t>2026-08-04</t>
        </is>
      </c>
      <c r="I361" t="inlineStr">
        <is>
          <t>2025-06-30</t>
        </is>
      </c>
      <c r="J361" t="inlineStr">
        <is>
          <t>shares</t>
        </is>
      </c>
      <c r="K361" t="inlineStr">
        <is>
          <t>財報直接申報值</t>
        </is>
      </c>
    </row>
    <row r="362">
      <c r="A362" t="inlineStr">
        <is>
          <t>加權平均流通股數（基本）</t>
        </is>
      </c>
      <c r="B362" t="inlineStr">
        <is>
          <t>Weighted Avg Shares (Basic)</t>
        </is>
      </c>
      <c r="C362" t="inlineStr">
        <is>
          <t>FY2025 Q3</t>
        </is>
      </c>
      <c r="D362" t="n">
        <v>2377167000</v>
      </c>
      <c r="E362" t="inlineStr">
        <is>
          <t>WeightedAverageNumberOfSharesOutstandingBasic</t>
        </is>
      </c>
      <c r="F362" t="inlineStr">
        <is>
          <t>10-Q</t>
        </is>
      </c>
      <c r="G362" t="inlineStr">
        <is>
          <t>2025-11-04</t>
        </is>
      </c>
      <c r="H362" t="inlineStr">
        <is>
          <t>2025-11-04</t>
        </is>
      </c>
      <c r="I362" t="inlineStr">
        <is>
          <t>2025-09-30</t>
        </is>
      </c>
      <c r="J362" t="inlineStr">
        <is>
          <t>shares</t>
        </is>
      </c>
      <c r="K362" t="inlineStr">
        <is>
          <t>財報直接申報值</t>
        </is>
      </c>
    </row>
    <row r="363">
      <c r="A363" t="inlineStr">
        <is>
          <t>加權平均流通股數（基本）</t>
        </is>
      </c>
      <c r="B363" t="inlineStr">
        <is>
          <t>Weighted Avg Shares (Basic)</t>
        </is>
      </c>
      <c r="C363" t="inlineStr">
        <is>
          <t>FY2025 Q4</t>
        </is>
      </c>
      <c r="D363" t="n">
        <v>2369612000</v>
      </c>
      <c r="E363" t="inlineStr">
        <is>
          <t>WeightedAverageNumberOfSharesOutstandingBasic</t>
        </is>
      </c>
      <c r="F363" t="inlineStr">
        <is>
          <t>10-K</t>
        </is>
      </c>
      <c r="G363" t="inlineStr">
        <is>
          <t>2026-02-17</t>
        </is>
      </c>
      <c r="H363" t="inlineStr">
        <is>
          <t>2026-02-17</t>
        </is>
      </c>
      <c r="I363" t="inlineStr">
        <is>
          <t>2025-12-31</t>
        </is>
      </c>
      <c r="J363" t="inlineStr">
        <is>
          <t>shares</t>
        </is>
      </c>
      <c r="K363" t="inlineStr">
        <is>
          <t>財報直接申報值</t>
        </is>
      </c>
    </row>
    <row r="364">
      <c r="A364" t="inlineStr">
        <is>
          <t>加權平均流通股數（基本）</t>
        </is>
      </c>
      <c r="B364" t="inlineStr">
        <is>
          <t>Weighted Avg Shares (Basic)</t>
        </is>
      </c>
      <c r="C364" t="inlineStr">
        <is>
          <t>FY2026 Q1</t>
        </is>
      </c>
      <c r="D364" t="n">
        <v>2393869000</v>
      </c>
      <c r="E364" t="inlineStr">
        <is>
          <t>WeightedAverageNumberOfSharesOutstandingBasic</t>
        </is>
      </c>
      <c r="F364" t="inlineStr">
        <is>
          <t>10-Q</t>
        </is>
      </c>
      <c r="G364" t="inlineStr">
        <is>
          <t>2026-05-05</t>
        </is>
      </c>
      <c r="H364" t="inlineStr">
        <is>
          <t>2026-05-05</t>
        </is>
      </c>
      <c r="I364" t="inlineStr">
        <is>
          <t>2026-03-31</t>
        </is>
      </c>
      <c r="J364" t="inlineStr">
        <is>
          <t>shares</t>
        </is>
      </c>
      <c r="K364" t="inlineStr">
        <is>
          <t>財報直接申報值</t>
        </is>
      </c>
    </row>
    <row r="365">
      <c r="A365" t="inlineStr">
        <is>
          <t>加權平均流通股數（基本）</t>
        </is>
      </c>
      <c r="B365" t="inlineStr">
        <is>
          <t>Weighted Avg Shares (Basic)</t>
        </is>
      </c>
      <c r="C365" t="inlineStr">
        <is>
          <t>FY2026 Q2</t>
        </is>
      </c>
      <c r="D365" t="n">
        <v>2399820000</v>
      </c>
      <c r="E365" t="inlineStr">
        <is>
          <t>WeightedAverageNumberOfSharesOutstandingBasic</t>
        </is>
      </c>
      <c r="F365" t="inlineStr">
        <is>
          <t>10-Q</t>
        </is>
      </c>
      <c r="G365" t="inlineStr">
        <is>
          <t>2026-08-04</t>
        </is>
      </c>
      <c r="H365" t="inlineStr">
        <is>
          <t>2026-08-04</t>
        </is>
      </c>
      <c r="I365" t="inlineStr">
        <is>
          <t>2026-06-30</t>
        </is>
      </c>
      <c r="J365" t="inlineStr">
        <is>
          <t>shares</t>
        </is>
      </c>
      <c r="K365" t="inlineStr">
        <is>
          <t>財報直接申報值</t>
        </is>
      </c>
    </row>
    <row r="366">
      <c r="A366" t="inlineStr">
        <is>
          <t>加權平均流通股數（稀釋）</t>
        </is>
      </c>
      <c r="B366" t="inlineStr">
        <is>
          <t>Weighted Avg Shares (Diluted)</t>
        </is>
      </c>
      <c r="C366" t="inlineStr">
        <is>
          <t>FY2021 Q1</t>
        </is>
      </c>
      <c r="D366" t="n">
        <v>1821158000</v>
      </c>
      <c r="E366" t="inlineStr">
        <is>
          <t>WeightedAverageNumberOfDilutedSharesOutstanding</t>
        </is>
      </c>
      <c r="F366" t="inlineStr">
        <is>
          <t>10-Q</t>
        </is>
      </c>
      <c r="G366" t="inlineStr">
        <is>
          <t>2021-05-12</t>
        </is>
      </c>
      <c r="H366" t="inlineStr">
        <is>
          <t>2022-05-09</t>
        </is>
      </c>
      <c r="I366" t="inlineStr">
        <is>
          <t>2021-03-31</t>
        </is>
      </c>
      <c r="J366" t="inlineStr">
        <is>
          <t>shares</t>
        </is>
      </c>
      <c r="K366" t="inlineStr">
        <is>
          <t>財報直接申報值</t>
        </is>
      </c>
    </row>
    <row r="367">
      <c r="A367" t="inlineStr">
        <is>
          <t>加權平均流通股數（稀釋）</t>
        </is>
      </c>
      <c r="B367" t="inlineStr">
        <is>
          <t>Weighted Avg Shares (Diluted)</t>
        </is>
      </c>
      <c r="C367" t="inlineStr">
        <is>
          <t>FY2021 Q2</t>
        </is>
      </c>
      <c r="D367" t="n">
        <v>1894606000</v>
      </c>
      <c r="E367" t="inlineStr">
        <is>
          <t>WeightedAverageNumberOfDilutedSharesOutstanding</t>
        </is>
      </c>
      <c r="F367" t="inlineStr">
        <is>
          <t>10-Q</t>
        </is>
      </c>
      <c r="G367" t="inlineStr">
        <is>
          <t>2021-08-12</t>
        </is>
      </c>
      <c r="H367" t="inlineStr">
        <is>
          <t>2022-08-08</t>
        </is>
      </c>
      <c r="I367" t="inlineStr">
        <is>
          <t>2021-06-30</t>
        </is>
      </c>
      <c r="J367" t="inlineStr">
        <is>
          <t>shares</t>
        </is>
      </c>
      <c r="K367" t="inlineStr">
        <is>
          <t>財報直接申報值</t>
        </is>
      </c>
    </row>
    <row r="368">
      <c r="A368" t="inlineStr">
        <is>
          <t>加權平均流通股數（稀釋）</t>
        </is>
      </c>
      <c r="B368" t="inlineStr">
        <is>
          <t>Weighted Avg Shares (Diluted)</t>
        </is>
      </c>
      <c r="C368" t="inlineStr">
        <is>
          <t>FY2021 Q3</t>
        </is>
      </c>
      <c r="D368" t="n">
        <v>1964395000</v>
      </c>
      <c r="E368" t="inlineStr">
        <is>
          <t>WeightedAverageNumberOfDilutedSharesOutstanding</t>
        </is>
      </c>
      <c r="F368" t="inlineStr">
        <is>
          <t>10-Q</t>
        </is>
      </c>
      <c r="G368" t="inlineStr">
        <is>
          <t>2021-11-09</t>
        </is>
      </c>
      <c r="H368" t="inlineStr">
        <is>
          <t>2022-11-07</t>
        </is>
      </c>
      <c r="I368" t="inlineStr">
        <is>
          <t>2021-09-30</t>
        </is>
      </c>
      <c r="J368" t="inlineStr">
        <is>
          <t>shares</t>
        </is>
      </c>
      <c r="K368" t="inlineStr">
        <is>
          <t>財報直接申報值</t>
        </is>
      </c>
    </row>
    <row r="369">
      <c r="A369" t="inlineStr">
        <is>
          <t>加權平均流通股數（稀釋）</t>
        </is>
      </c>
      <c r="B369" t="inlineStr">
        <is>
          <t>Weighted Avg Shares (Diluted)</t>
        </is>
      </c>
      <c r="C369" t="inlineStr">
        <is>
          <t>FY2021 Q4</t>
        </is>
      </c>
      <c r="D369" t="n">
        <v>1923617000</v>
      </c>
      <c r="E369" t="inlineStr">
        <is>
          <t>WeightedAverageNumberOfDilutedSharesOutstanding</t>
        </is>
      </c>
      <c r="F369" t="inlineStr">
        <is>
          <t>10-K</t>
        </is>
      </c>
      <c r="G369" t="inlineStr">
        <is>
          <t>2022-02-24</t>
        </is>
      </c>
      <c r="H369" t="inlineStr">
        <is>
          <t>2024-02-20</t>
        </is>
      </c>
      <c r="I369" t="inlineStr">
        <is>
          <t>2021-12-31</t>
        </is>
      </c>
      <c r="J369" t="inlineStr">
        <is>
          <t>shares</t>
        </is>
      </c>
      <c r="K369" t="inlineStr">
        <is>
          <t>財報直接申報值</t>
        </is>
      </c>
    </row>
    <row r="370">
      <c r="A370" t="inlineStr">
        <is>
          <t>加權平均流通股數（稀釋）</t>
        </is>
      </c>
      <c r="B370" t="inlineStr">
        <is>
          <t>Weighted Avg Shares (Diluted)</t>
        </is>
      </c>
      <c r="C370" t="inlineStr">
        <is>
          <t>FY2022 Q1</t>
        </is>
      </c>
      <c r="D370" t="n">
        <v>2036307000</v>
      </c>
      <c r="E370" t="inlineStr">
        <is>
          <t>WeightedAverageNumberOfDilutedSharesOutstanding</t>
        </is>
      </c>
      <c r="F370" t="inlineStr">
        <is>
          <t>10-Q</t>
        </is>
      </c>
      <c r="G370" t="inlineStr">
        <is>
          <t>2022-05-09</t>
        </is>
      </c>
      <c r="H370" t="inlineStr">
        <is>
          <t>2023-05-09</t>
        </is>
      </c>
      <c r="I370" t="inlineStr">
        <is>
          <t>2022-03-31</t>
        </is>
      </c>
      <c r="J370" t="inlineStr">
        <is>
          <t>shares</t>
        </is>
      </c>
      <c r="K370" t="inlineStr">
        <is>
          <t>財報直接申報值</t>
        </is>
      </c>
    </row>
    <row r="371">
      <c r="A371" t="inlineStr">
        <is>
          <t>加權平均流通股數（稀釋）</t>
        </is>
      </c>
      <c r="B371" t="inlineStr">
        <is>
          <t>Weighted Avg Shares (Diluted)</t>
        </is>
      </c>
      <c r="C371" t="inlineStr">
        <is>
          <t>FY2022 Q2</t>
        </is>
      </c>
      <c r="D371" t="n">
        <v>2054799000</v>
      </c>
      <c r="E371" t="inlineStr">
        <is>
          <t>WeightedAverageNumberOfDilutedSharesOutstanding</t>
        </is>
      </c>
      <c r="F371" t="inlineStr">
        <is>
          <t>10-Q</t>
        </is>
      </c>
      <c r="G371" t="inlineStr">
        <is>
          <t>2022-08-08</t>
        </is>
      </c>
      <c r="H371" t="inlineStr">
        <is>
          <t>2023-08-08</t>
        </is>
      </c>
      <c r="I371" t="inlineStr">
        <is>
          <t>2022-06-30</t>
        </is>
      </c>
      <c r="J371" t="inlineStr">
        <is>
          <t>shares</t>
        </is>
      </c>
      <c r="K371" t="inlineStr">
        <is>
          <t>財報直接申報值</t>
        </is>
      </c>
    </row>
    <row r="372">
      <c r="A372" t="inlineStr">
        <is>
          <t>加權平均流通股數（稀釋）</t>
        </is>
      </c>
      <c r="B372" t="inlineStr">
        <is>
          <t>Weighted Avg Shares (Diluted)</t>
        </is>
      </c>
      <c r="C372" t="inlineStr">
        <is>
          <t>FY2022 Q3</t>
        </is>
      </c>
      <c r="D372" t="n">
        <v>2073265000</v>
      </c>
      <c r="E372" t="inlineStr">
        <is>
          <t>WeightedAverageNumberOfDilutedSharesOutstanding</t>
        </is>
      </c>
      <c r="F372" t="inlineStr">
        <is>
          <t>10-Q</t>
        </is>
      </c>
      <c r="G372" t="inlineStr">
        <is>
          <t>2022-11-07</t>
        </is>
      </c>
      <c r="H372" t="inlineStr">
        <is>
          <t>2023-11-03</t>
        </is>
      </c>
      <c r="I372" t="inlineStr">
        <is>
          <t>2022-09-30</t>
        </is>
      </c>
      <c r="J372" t="inlineStr">
        <is>
          <t>shares</t>
        </is>
      </c>
      <c r="K372" t="inlineStr">
        <is>
          <t>財報直接申報值</t>
        </is>
      </c>
    </row>
    <row r="373">
      <c r="A373" t="inlineStr">
        <is>
          <t>加權平均流通股數（稀釋）</t>
        </is>
      </c>
      <c r="B373" t="inlineStr">
        <is>
          <t>Weighted Avg Shares (Diluted)</t>
        </is>
      </c>
      <c r="C373" t="inlineStr">
        <is>
          <t>FY2022 Q4</t>
        </is>
      </c>
      <c r="D373" t="n">
        <v>2063793000</v>
      </c>
      <c r="E373" t="inlineStr">
        <is>
          <t>WeightedAverageNumberOfDilutedSharesOutstanding</t>
        </is>
      </c>
      <c r="F373" t="inlineStr">
        <is>
          <t>10-K</t>
        </is>
      </c>
      <c r="G373" t="inlineStr">
        <is>
          <t>2023-02-21</t>
        </is>
      </c>
      <c r="H373" t="inlineStr">
        <is>
          <t>2025-02-18</t>
        </is>
      </c>
      <c r="I373" t="inlineStr">
        <is>
          <t>2022-12-31</t>
        </is>
      </c>
      <c r="J373" t="inlineStr">
        <is>
          <t>shares</t>
        </is>
      </c>
      <c r="K373" t="inlineStr">
        <is>
          <t>財報直接申報值</t>
        </is>
      </c>
    </row>
    <row r="374">
      <c r="A374" t="inlineStr">
        <is>
          <t>加權平均流通股數（稀釋）</t>
        </is>
      </c>
      <c r="B374" t="inlineStr">
        <is>
          <t>Weighted Avg Shares (Diluted)</t>
        </is>
      </c>
      <c r="C374" t="inlineStr">
        <is>
          <t>FY2023 Q1</t>
        </is>
      </c>
      <c r="D374" t="n">
        <v>2217439000</v>
      </c>
      <c r="E374" t="inlineStr">
        <is>
          <t>WeightedAverageNumberOfDilutedSharesOutstanding</t>
        </is>
      </c>
      <c r="F374" t="inlineStr">
        <is>
          <t>10-Q</t>
        </is>
      </c>
      <c r="G374" t="inlineStr">
        <is>
          <t>2023-05-09</t>
        </is>
      </c>
      <c r="H374" t="inlineStr">
        <is>
          <t>2024-05-07</t>
        </is>
      </c>
      <c r="I374" t="inlineStr">
        <is>
          <t>2023-03-31</t>
        </is>
      </c>
      <c r="J374" t="inlineStr">
        <is>
          <t>shares</t>
        </is>
      </c>
      <c r="K374" t="inlineStr">
        <is>
          <t>財報直接申報值</t>
        </is>
      </c>
    </row>
    <row r="375">
      <c r="A375" t="inlineStr">
        <is>
          <t>加權平均流通股數（稀釋）</t>
        </is>
      </c>
      <c r="B375" t="inlineStr">
        <is>
          <t>Weighted Avg Shares (Diluted)</t>
        </is>
      </c>
      <c r="C375" t="inlineStr">
        <is>
          <t>FY2023 Q2</t>
        </is>
      </c>
      <c r="D375" t="n">
        <v>2278155000</v>
      </c>
      <c r="E375" t="inlineStr">
        <is>
          <t>WeightedAverageNumberOfDilutedSharesOutstanding</t>
        </is>
      </c>
      <c r="F375" t="inlineStr">
        <is>
          <t>10-Q</t>
        </is>
      </c>
      <c r="G375" t="inlineStr">
        <is>
          <t>2023-08-08</t>
        </is>
      </c>
      <c r="H375" t="inlineStr">
        <is>
          <t>2024-08-06</t>
        </is>
      </c>
      <c r="I375" t="inlineStr">
        <is>
          <t>2023-06-30</t>
        </is>
      </c>
      <c r="J375" t="inlineStr">
        <is>
          <t>shares</t>
        </is>
      </c>
      <c r="K375" t="inlineStr">
        <is>
          <t>財報直接申報值</t>
        </is>
      </c>
    </row>
    <row r="376">
      <c r="A376" t="inlineStr">
        <is>
          <t>加權平均流通股數（稀釋）</t>
        </is>
      </c>
      <c r="B376" t="inlineStr">
        <is>
          <t>Weighted Avg Shares (Diluted)</t>
        </is>
      </c>
      <c r="C376" t="inlineStr">
        <is>
          <t>FY2023 Q3</t>
        </is>
      </c>
      <c r="D376" t="n">
        <v>2325600000</v>
      </c>
      <c r="E376" t="inlineStr">
        <is>
          <t>WeightedAverageNumberOfDilutedSharesOutstanding</t>
        </is>
      </c>
      <c r="F376" t="inlineStr">
        <is>
          <t>10-Q</t>
        </is>
      </c>
      <c r="G376" t="inlineStr">
        <is>
          <t>2023-11-03</t>
        </is>
      </c>
      <c r="H376" t="inlineStr">
        <is>
          <t>2024-11-05</t>
        </is>
      </c>
      <c r="I376" t="inlineStr">
        <is>
          <t>2023-09-30</t>
        </is>
      </c>
      <c r="J376" t="inlineStr">
        <is>
          <t>shares</t>
        </is>
      </c>
      <c r="K376" t="inlineStr">
        <is>
          <t>財報直接申報值</t>
        </is>
      </c>
    </row>
    <row r="377">
      <c r="A377" t="inlineStr">
        <is>
          <t>加權平均流通股數（稀釋）</t>
        </is>
      </c>
      <c r="B377" t="inlineStr">
        <is>
          <t>Weighted Avg Shares (Diluted)</t>
        </is>
      </c>
      <c r="C377" t="inlineStr">
        <is>
          <t>FY2023 Q4</t>
        </is>
      </c>
      <c r="D377" t="n">
        <v>2297927000</v>
      </c>
      <c r="E377" t="inlineStr">
        <is>
          <t>WeightedAverageNumberOfDilutedSharesOutstanding</t>
        </is>
      </c>
      <c r="F377" t="inlineStr">
        <is>
          <t>10-K</t>
        </is>
      </c>
      <c r="G377" t="inlineStr">
        <is>
          <t>2024-02-20</t>
        </is>
      </c>
      <c r="H377" t="inlineStr">
        <is>
          <t>2026-02-17</t>
        </is>
      </c>
      <c r="I377" t="inlineStr">
        <is>
          <t>2023-12-31</t>
        </is>
      </c>
      <c r="J377" t="inlineStr">
        <is>
          <t>shares</t>
        </is>
      </c>
      <c r="K377" t="inlineStr">
        <is>
          <t>財報直接申報值</t>
        </is>
      </c>
    </row>
    <row r="378">
      <c r="A378" t="inlineStr">
        <is>
          <t>加權平均流通股數（稀釋）</t>
        </is>
      </c>
      <c r="B378" t="inlineStr">
        <is>
          <t>Weighted Avg Shares (Diluted)</t>
        </is>
      </c>
      <c r="C378" t="inlineStr">
        <is>
          <t>FY2024 Q1</t>
        </is>
      </c>
      <c r="D378" t="n">
        <v>2400107000</v>
      </c>
      <c r="E378" t="inlineStr">
        <is>
          <t>WeightedAverageNumberOfDilutedSharesOutstanding</t>
        </is>
      </c>
      <c r="F378" t="inlineStr">
        <is>
          <t>10-Q</t>
        </is>
      </c>
      <c r="G378" t="inlineStr">
        <is>
          <t>2024-05-07</t>
        </is>
      </c>
      <c r="H378" t="inlineStr">
        <is>
          <t>2025-05-06</t>
        </is>
      </c>
      <c r="I378" t="inlineStr">
        <is>
          <t>2024-03-31</t>
        </is>
      </c>
      <c r="J378" t="inlineStr">
        <is>
          <t>shares</t>
        </is>
      </c>
      <c r="K378" t="inlineStr">
        <is>
          <t>財報直接申報值</t>
        </is>
      </c>
    </row>
    <row r="379">
      <c r="A379" t="inlineStr">
        <is>
          <t>加權平均流通股數（稀釋）</t>
        </is>
      </c>
      <c r="B379" t="inlineStr">
        <is>
          <t>Weighted Avg Shares (Diluted)</t>
        </is>
      </c>
      <c r="C379" t="inlineStr">
        <is>
          <t>FY2024 Q2</t>
        </is>
      </c>
      <c r="D379" t="n">
        <v>2414696000</v>
      </c>
      <c r="E379" t="inlineStr">
        <is>
          <t>WeightedAverageNumberOfDilutedSharesOutstanding</t>
        </is>
      </c>
      <c r="F379" t="inlineStr">
        <is>
          <t>10-Q</t>
        </is>
      </c>
      <c r="G379" t="inlineStr">
        <is>
          <t>2024-08-06</t>
        </is>
      </c>
      <c r="H379" t="inlineStr">
        <is>
          <t>2025-08-05</t>
        </is>
      </c>
      <c r="I379" t="inlineStr">
        <is>
          <t>2024-06-30</t>
        </is>
      </c>
      <c r="J379" t="inlineStr">
        <is>
          <t>shares</t>
        </is>
      </c>
      <c r="K379" t="inlineStr">
        <is>
          <t>財報直接申報值</t>
        </is>
      </c>
    </row>
    <row r="380">
      <c r="A380" t="inlineStr">
        <is>
          <t>加權平均流通股數（稀釋）</t>
        </is>
      </c>
      <c r="B380" t="inlineStr">
        <is>
          <t>Weighted Avg Shares (Diluted)</t>
        </is>
      </c>
      <c r="C380" t="inlineStr">
        <is>
          <t>FY2024 Q3</t>
        </is>
      </c>
      <c r="D380" t="n">
        <v>2459589000</v>
      </c>
      <c r="E380" t="inlineStr">
        <is>
          <t>WeightedAverageNumberOfDilutedSharesOutstanding</t>
        </is>
      </c>
      <c r="F380" t="inlineStr">
        <is>
          <t>10-Q</t>
        </is>
      </c>
      <c r="G380" t="inlineStr">
        <is>
          <t>2024-11-05</t>
        </is>
      </c>
      <c r="H380" t="inlineStr">
        <is>
          <t>2025-11-04</t>
        </is>
      </c>
      <c r="I380" t="inlineStr">
        <is>
          <t>2024-09-30</t>
        </is>
      </c>
      <c r="J380" t="inlineStr">
        <is>
          <t>shares</t>
        </is>
      </c>
      <c r="K380" t="inlineStr">
        <is>
          <t>財報直接申報值</t>
        </is>
      </c>
    </row>
    <row r="381">
      <c r="A381" t="inlineStr">
        <is>
          <t>加權平均流通股數（稀釋）</t>
        </is>
      </c>
      <c r="B381" t="inlineStr">
        <is>
          <t>Weighted Avg Shares (Diluted)</t>
        </is>
      </c>
      <c r="C381" t="inlineStr">
        <is>
          <t>FY2024 Q4</t>
        </is>
      </c>
      <c r="D381" t="n">
        <v>2450818000</v>
      </c>
      <c r="E381" t="inlineStr">
        <is>
          <t>WeightedAverageNumberOfDilutedSharesOutstanding</t>
        </is>
      </c>
      <c r="F381" t="inlineStr">
        <is>
          <t>10-K</t>
        </is>
      </c>
      <c r="G381" t="inlineStr">
        <is>
          <t>2025-02-18</t>
        </is>
      </c>
      <c r="H381" t="inlineStr">
        <is>
          <t>2026-02-17</t>
        </is>
      </c>
      <c r="I381" t="inlineStr">
        <is>
          <t>2024-12-31</t>
        </is>
      </c>
      <c r="J381" t="inlineStr">
        <is>
          <t>shares</t>
        </is>
      </c>
      <c r="K381" t="inlineStr">
        <is>
          <t>財報直接申報值</t>
        </is>
      </c>
    </row>
    <row r="382">
      <c r="A382" t="inlineStr">
        <is>
          <t>加權平均流通股數（稀釋）</t>
        </is>
      </c>
      <c r="B382" t="inlineStr">
        <is>
          <t>Weighted Avg Shares (Diluted)</t>
        </is>
      </c>
      <c r="C382" t="inlineStr">
        <is>
          <t>FY2025 Q1</t>
        </is>
      </c>
      <c r="D382" t="n">
        <v>2552818000</v>
      </c>
      <c r="E382" t="inlineStr">
        <is>
          <t>WeightedAverageNumberOfDilutedSharesOutstanding</t>
        </is>
      </c>
      <c r="F382" t="inlineStr">
        <is>
          <t>10-Q</t>
        </is>
      </c>
      <c r="G382" t="inlineStr">
        <is>
          <t>2025-05-06</t>
        </is>
      </c>
      <c r="H382" t="inlineStr">
        <is>
          <t>2026-05-05</t>
        </is>
      </c>
      <c r="I382" t="inlineStr">
        <is>
          <t>2025-03-31</t>
        </is>
      </c>
      <c r="J382" t="inlineStr">
        <is>
          <t>shares</t>
        </is>
      </c>
      <c r="K382" t="inlineStr">
        <is>
          <t>財報直接申報值</t>
        </is>
      </c>
    </row>
    <row r="383">
      <c r="A383" t="inlineStr">
        <is>
          <t>加權平均流通股數（稀釋）</t>
        </is>
      </c>
      <c r="B383" t="inlineStr">
        <is>
          <t>Weighted Avg Shares (Diluted)</t>
        </is>
      </c>
      <c r="C383" t="inlineStr">
        <is>
          <t>FY2025 Q2</t>
        </is>
      </c>
      <c r="D383" t="n">
        <v>2562912000</v>
      </c>
      <c r="E383" t="inlineStr">
        <is>
          <t>WeightedAverageNumberOfDilutedSharesOutstanding</t>
        </is>
      </c>
      <c r="F383" t="inlineStr">
        <is>
          <t>10-Q</t>
        </is>
      </c>
      <c r="G383" t="inlineStr">
        <is>
          <t>2025-08-05</t>
        </is>
      </c>
      <c r="H383" t="inlineStr">
        <is>
          <t>2026-08-04</t>
        </is>
      </c>
      <c r="I383" t="inlineStr">
        <is>
          <t>2025-06-30</t>
        </is>
      </c>
      <c r="J383" t="inlineStr">
        <is>
          <t>shares</t>
        </is>
      </c>
      <c r="K383" t="inlineStr">
        <is>
          <t>財報直接申報值</t>
        </is>
      </c>
    </row>
    <row r="384">
      <c r="A384" t="inlineStr">
        <is>
          <t>加權平均流通股數（稀釋）</t>
        </is>
      </c>
      <c r="B384" t="inlineStr">
        <is>
          <t>Weighted Avg Shares (Diluted)</t>
        </is>
      </c>
      <c r="C384" t="inlineStr">
        <is>
          <t>FY2025 Q3</t>
        </is>
      </c>
      <c r="D384" t="n">
        <v>2571057000</v>
      </c>
      <c r="E384" t="inlineStr">
        <is>
          <t>WeightedAverageNumberOfDilutedSharesOutstanding</t>
        </is>
      </c>
      <c r="F384" t="inlineStr">
        <is>
          <t>10-Q</t>
        </is>
      </c>
      <c r="G384" t="inlineStr">
        <is>
          <t>2025-11-04</t>
        </is>
      </c>
      <c r="H384" t="inlineStr">
        <is>
          <t>2025-11-04</t>
        </is>
      </c>
      <c r="I384" t="inlineStr">
        <is>
          <t>2025-09-30</t>
        </is>
      </c>
      <c r="J384" t="inlineStr">
        <is>
          <t>shares</t>
        </is>
      </c>
      <c r="K384" t="inlineStr">
        <is>
          <t>財報直接申報值</t>
        </is>
      </c>
    </row>
    <row r="385">
      <c r="A385" t="inlineStr">
        <is>
          <t>加權平均流通股數（稀釋）</t>
        </is>
      </c>
      <c r="B385" t="inlineStr">
        <is>
          <t>Weighted Avg Shares (Diluted)</t>
        </is>
      </c>
      <c r="C385" t="inlineStr">
        <is>
          <t>FY2025 Q4</t>
        </is>
      </c>
      <c r="D385" t="n">
        <v>2565197000</v>
      </c>
      <c r="E385" t="inlineStr">
        <is>
          <t>WeightedAverageNumberOfDilutedSharesOutstanding</t>
        </is>
      </c>
      <c r="F385" t="inlineStr">
        <is>
          <t>10-K</t>
        </is>
      </c>
      <c r="G385" t="inlineStr">
        <is>
          <t>2026-02-17</t>
        </is>
      </c>
      <c r="H385" t="inlineStr">
        <is>
          <t>2026-02-17</t>
        </is>
      </c>
      <c r="I385" t="inlineStr">
        <is>
          <t>2025-12-31</t>
        </is>
      </c>
      <c r="J385" t="inlineStr">
        <is>
          <t>shares</t>
        </is>
      </c>
      <c r="K385" t="inlineStr">
        <is>
          <t>財報直接申報值</t>
        </is>
      </c>
    </row>
    <row r="386">
      <c r="A386" t="inlineStr">
        <is>
          <t>加權平均流通股數（稀釋）</t>
        </is>
      </c>
      <c r="B386" t="inlineStr">
        <is>
          <t>Weighted Avg Shares (Diluted)</t>
        </is>
      </c>
      <c r="C386" t="inlineStr">
        <is>
          <t>FY2026 Q1</t>
        </is>
      </c>
      <c r="D386" t="n">
        <v>2570924000</v>
      </c>
      <c r="E386" t="inlineStr">
        <is>
          <t>WeightedAverageNumberOfDilutedSharesOutstanding</t>
        </is>
      </c>
      <c r="F386" t="inlineStr">
        <is>
          <t>10-Q</t>
        </is>
      </c>
      <c r="G386" t="inlineStr">
        <is>
          <t>2026-05-05</t>
        </is>
      </c>
      <c r="H386" t="inlineStr">
        <is>
          <t>2026-05-05</t>
        </is>
      </c>
      <c r="I386" t="inlineStr">
        <is>
          <t>2026-03-31</t>
        </is>
      </c>
      <c r="J386" t="inlineStr">
        <is>
          <t>shares</t>
        </is>
      </c>
      <c r="K386" t="inlineStr">
        <is>
          <t>財報直接申報值</t>
        </is>
      </c>
    </row>
    <row r="387">
      <c r="A387" t="inlineStr">
        <is>
          <t>加權平均流通股數（稀釋）</t>
        </is>
      </c>
      <c r="B387" t="inlineStr">
        <is>
          <t>Weighted Avg Shares (Diluted)</t>
        </is>
      </c>
      <c r="C387" t="inlineStr">
        <is>
          <t>FY2026 Q2</t>
        </is>
      </c>
      <c r="D387" t="n">
        <v>2568694000</v>
      </c>
      <c r="E387" t="inlineStr">
        <is>
          <t>WeightedAverageNumberOfDilutedSharesOutstanding</t>
        </is>
      </c>
      <c r="F387" t="inlineStr">
        <is>
          <t>10-Q</t>
        </is>
      </c>
      <c r="G387" t="inlineStr">
        <is>
          <t>2026-08-04</t>
        </is>
      </c>
      <c r="H387" t="inlineStr">
        <is>
          <t>2026-08-04</t>
        </is>
      </c>
      <c r="I387" t="inlineStr">
        <is>
          <t>2026-06-30</t>
        </is>
      </c>
      <c r="J387" t="inlineStr">
        <is>
          <t>shares</t>
        </is>
      </c>
      <c r="K387" t="inlineStr">
        <is>
          <t>財報直接申報值</t>
        </is>
      </c>
    </row>
    <row r="388">
      <c r="A388" t="inlineStr">
        <is>
          <t>期末流通股數</t>
        </is>
      </c>
      <c r="B388" t="inlineStr">
        <is>
          <t>Shares Outstanding</t>
        </is>
      </c>
      <c r="C388" t="inlineStr">
        <is>
          <t>FY2021 Q1</t>
        </is>
      </c>
      <c r="D388" t="n">
        <v>1860607000</v>
      </c>
      <c r="E388" t="inlineStr">
        <is>
          <t>CommonStockSharesOutstanding</t>
        </is>
      </c>
      <c r="F388" t="inlineStr">
        <is>
          <t>10-Q</t>
        </is>
      </c>
      <c r="G388" t="inlineStr">
        <is>
          <t>2021-05-12</t>
        </is>
      </c>
      <c r="H388" t="inlineStr">
        <is>
          <t>2021-05-12</t>
        </is>
      </c>
      <c r="I388" t="inlineStr">
        <is>
          <t>2021-03-31</t>
        </is>
      </c>
      <c r="J388" t="inlineStr">
        <is>
          <t>shares</t>
        </is>
      </c>
      <c r="K388" t="inlineStr">
        <is>
          <t>財報直接申報值</t>
        </is>
      </c>
    </row>
    <row r="389">
      <c r="A389" t="inlineStr">
        <is>
          <t>期末流通股數</t>
        </is>
      </c>
      <c r="B389" t="inlineStr">
        <is>
          <t>Shares Outstanding</t>
        </is>
      </c>
      <c r="C389" t="inlineStr">
        <is>
          <t>FY2021 Q2</t>
        </is>
      </c>
      <c r="D389" t="n">
        <v>1936578000</v>
      </c>
      <c r="E389" t="inlineStr">
        <is>
          <t>CommonStockSharesOutstanding</t>
        </is>
      </c>
      <c r="F389" t="inlineStr">
        <is>
          <t>10-Q</t>
        </is>
      </c>
      <c r="G389" t="inlineStr">
        <is>
          <t>2021-08-12</t>
        </is>
      </c>
      <c r="H389" t="inlineStr">
        <is>
          <t>2021-08-12</t>
        </is>
      </c>
      <c r="I389" t="inlineStr">
        <is>
          <t>2021-06-30</t>
        </is>
      </c>
      <c r="J389" t="inlineStr">
        <is>
          <t>shares</t>
        </is>
      </c>
      <c r="K389" t="inlineStr">
        <is>
          <t>財報直接申報值</t>
        </is>
      </c>
    </row>
    <row r="390">
      <c r="A390" t="inlineStr">
        <is>
          <t>期末流通股數</t>
        </is>
      </c>
      <c r="B390" t="inlineStr">
        <is>
          <t>Shares Outstanding</t>
        </is>
      </c>
      <c r="C390" t="inlineStr">
        <is>
          <t>FY2021 Q3</t>
        </is>
      </c>
      <c r="D390" t="n">
        <v>1991118000</v>
      </c>
      <c r="E390" t="inlineStr">
        <is>
          <t>CommonStockSharesOutstanding</t>
        </is>
      </c>
      <c r="F390" t="inlineStr">
        <is>
          <t>10-Q</t>
        </is>
      </c>
      <c r="G390" t="inlineStr">
        <is>
          <t>2021-11-09</t>
        </is>
      </c>
      <c r="H390" t="inlineStr">
        <is>
          <t>2021-11-09</t>
        </is>
      </c>
      <c r="I390" t="inlineStr">
        <is>
          <t>2021-09-30</t>
        </is>
      </c>
      <c r="J390" t="inlineStr">
        <is>
          <t>shares</t>
        </is>
      </c>
      <c r="K390" t="inlineStr">
        <is>
          <t>財報直接申報值</t>
        </is>
      </c>
    </row>
    <row r="391">
      <c r="A391" t="inlineStr">
        <is>
          <t>期末流通股數</t>
        </is>
      </c>
      <c r="B391" t="inlineStr">
        <is>
          <t>Shares Outstanding</t>
        </is>
      </c>
      <c r="C391" t="inlineStr">
        <is>
          <t>FY2021 Q4</t>
        </is>
      </c>
      <c r="D391" t="n">
        <v>2027474000</v>
      </c>
      <c r="E391" t="inlineStr">
        <is>
          <t>CommonStockSharesOutstanding</t>
        </is>
      </c>
      <c r="F391" t="inlineStr">
        <is>
          <t>10-K</t>
        </is>
      </c>
      <c r="G391" t="inlineStr">
        <is>
          <t>2022-02-24</t>
        </is>
      </c>
      <c r="H391" t="inlineStr">
        <is>
          <t>2023-02-21</t>
        </is>
      </c>
      <c r="I391" t="inlineStr">
        <is>
          <t>2021-12-31</t>
        </is>
      </c>
      <c r="J391" t="inlineStr">
        <is>
          <t>shares</t>
        </is>
      </c>
      <c r="K391" t="inlineStr">
        <is>
          <t>財報直接申報值</t>
        </is>
      </c>
    </row>
    <row r="392">
      <c r="A392" t="inlineStr">
        <is>
          <t>期末流通股數</t>
        </is>
      </c>
      <c r="B392" t="inlineStr">
        <is>
          <t>Shares Outstanding</t>
        </is>
      </c>
      <c r="C392" t="inlineStr">
        <is>
          <t>FY2022 Q1</t>
        </is>
      </c>
      <c r="D392" t="n">
        <v>2045876000</v>
      </c>
      <c r="E392" t="inlineStr">
        <is>
          <t>CommonStockSharesOutstanding</t>
        </is>
      </c>
      <c r="F392" t="inlineStr">
        <is>
          <t>10-Q</t>
        </is>
      </c>
      <c r="G392" t="inlineStr">
        <is>
          <t>2022-05-09</t>
        </is>
      </c>
      <c r="H392" t="inlineStr">
        <is>
          <t>2022-05-09</t>
        </is>
      </c>
      <c r="I392" t="inlineStr">
        <is>
          <t>2022-03-31</t>
        </is>
      </c>
      <c r="J392" t="inlineStr">
        <is>
          <t>shares</t>
        </is>
      </c>
      <c r="K392" t="inlineStr">
        <is>
          <t>財報直接申報值</t>
        </is>
      </c>
    </row>
    <row r="393">
      <c r="A393" t="inlineStr">
        <is>
          <t>期末流通股數</t>
        </is>
      </c>
      <c r="B393" t="inlineStr">
        <is>
          <t>Shares Outstanding</t>
        </is>
      </c>
      <c r="C393" t="inlineStr">
        <is>
          <t>FY2022 Q2</t>
        </is>
      </c>
      <c r="D393" t="n">
        <v>2062741000</v>
      </c>
      <c r="E393" t="inlineStr">
        <is>
          <t>CommonStockSharesOutstanding</t>
        </is>
      </c>
      <c r="F393" t="inlineStr">
        <is>
          <t>10-Q</t>
        </is>
      </c>
      <c r="G393" t="inlineStr">
        <is>
          <t>2022-08-08</t>
        </is>
      </c>
      <c r="H393" t="inlineStr">
        <is>
          <t>2022-08-08</t>
        </is>
      </c>
      <c r="I393" t="inlineStr">
        <is>
          <t>2022-06-30</t>
        </is>
      </c>
      <c r="J393" t="inlineStr">
        <is>
          <t>shares</t>
        </is>
      </c>
      <c r="K393" t="inlineStr">
        <is>
          <t>財報直接申報值</t>
        </is>
      </c>
    </row>
    <row r="394">
      <c r="A394" t="inlineStr">
        <is>
          <t>期末流通股數</t>
        </is>
      </c>
      <c r="B394" t="inlineStr">
        <is>
          <t>Shares Outstanding</t>
        </is>
      </c>
      <c r="C394" t="inlineStr">
        <is>
          <t>FY2022 Q3</t>
        </is>
      </c>
      <c r="D394" t="n">
        <v>2079664000</v>
      </c>
      <c r="E394" t="inlineStr">
        <is>
          <t>CommonStockSharesOutstanding</t>
        </is>
      </c>
      <c r="F394" t="inlineStr">
        <is>
          <t>10-Q</t>
        </is>
      </c>
      <c r="G394" t="inlineStr">
        <is>
          <t>2022-11-07</t>
        </is>
      </c>
      <c r="H394" t="inlineStr">
        <is>
          <t>2022-11-07</t>
        </is>
      </c>
      <c r="I394" t="inlineStr">
        <is>
          <t>2022-09-30</t>
        </is>
      </c>
      <c r="J394" t="inlineStr">
        <is>
          <t>shares</t>
        </is>
      </c>
      <c r="K394" t="inlineStr">
        <is>
          <t>財報直接申報值</t>
        </is>
      </c>
    </row>
    <row r="395">
      <c r="A395" t="inlineStr">
        <is>
          <t>期末流通股數</t>
        </is>
      </c>
      <c r="B395" t="inlineStr">
        <is>
          <t>Shares Outstanding</t>
        </is>
      </c>
      <c r="C395" t="inlineStr">
        <is>
          <t>FY2022 Q4</t>
        </is>
      </c>
      <c r="D395" t="n">
        <v>2099075000</v>
      </c>
      <c r="E395" t="inlineStr">
        <is>
          <t>CommonStockSharesOutstanding</t>
        </is>
      </c>
      <c r="F395" t="inlineStr">
        <is>
          <t>10-K</t>
        </is>
      </c>
      <c r="G395" t="inlineStr">
        <is>
          <t>2023-02-21</t>
        </is>
      </c>
      <c r="H395" t="inlineStr">
        <is>
          <t>2024-02-20</t>
        </is>
      </c>
      <c r="I395" t="inlineStr">
        <is>
          <t>2022-12-31</t>
        </is>
      </c>
      <c r="J395" t="inlineStr">
        <is>
          <t>shares</t>
        </is>
      </c>
      <c r="K395" t="inlineStr">
        <is>
          <t>財報直接申報值</t>
        </is>
      </c>
    </row>
    <row r="396">
      <c r="A396" t="inlineStr">
        <is>
          <t>期末流通股數</t>
        </is>
      </c>
      <c r="B396" t="inlineStr">
        <is>
          <t>Shares Outstanding</t>
        </is>
      </c>
      <c r="C396" t="inlineStr">
        <is>
          <t>FY2023 Q1</t>
        </is>
      </c>
      <c r="D396" t="n">
        <v>2117730000</v>
      </c>
      <c r="E396" t="inlineStr">
        <is>
          <t>CommonStockSharesOutstanding</t>
        </is>
      </c>
      <c r="F396" t="inlineStr">
        <is>
          <t>10-Q</t>
        </is>
      </c>
      <c r="G396" t="inlineStr">
        <is>
          <t>2023-05-09</t>
        </is>
      </c>
      <c r="H396" t="inlineStr">
        <is>
          <t>2023-05-09</t>
        </is>
      </c>
      <c r="I396" t="inlineStr">
        <is>
          <t>2023-03-31</t>
        </is>
      </c>
      <c r="J396" t="inlineStr">
        <is>
          <t>shares</t>
        </is>
      </c>
      <c r="K396" t="inlineStr">
        <is>
          <t>財報直接申報值</t>
        </is>
      </c>
    </row>
    <row r="397">
      <c r="A397" t="inlineStr">
        <is>
          <t>期末流通股數</t>
        </is>
      </c>
      <c r="B397" t="inlineStr">
        <is>
          <t>Shares Outstanding</t>
        </is>
      </c>
      <c r="C397" t="inlineStr">
        <is>
          <t>FY2023 Q2</t>
        </is>
      </c>
      <c r="D397" t="n">
        <v>2149980000</v>
      </c>
      <c r="E397" t="inlineStr">
        <is>
          <t>CommonStockSharesOutstanding</t>
        </is>
      </c>
      <c r="F397" t="inlineStr">
        <is>
          <t>10-Q</t>
        </is>
      </c>
      <c r="G397" t="inlineStr">
        <is>
          <t>2023-08-08</t>
        </is>
      </c>
      <c r="H397" t="inlineStr">
        <is>
          <t>2023-08-08</t>
        </is>
      </c>
      <c r="I397" t="inlineStr">
        <is>
          <t>2023-06-30</t>
        </is>
      </c>
      <c r="J397" t="inlineStr">
        <is>
          <t>shares</t>
        </is>
      </c>
      <c r="K397" t="inlineStr">
        <is>
          <t>財報直接申報值</t>
        </is>
      </c>
    </row>
    <row r="398">
      <c r="A398" t="inlineStr">
        <is>
          <t>期末流通股數</t>
        </is>
      </c>
      <c r="B398" t="inlineStr">
        <is>
          <t>Shares Outstanding</t>
        </is>
      </c>
      <c r="C398" t="inlineStr">
        <is>
          <t>FY2023 Q3</t>
        </is>
      </c>
      <c r="D398" t="n">
        <v>2175241000</v>
      </c>
      <c r="E398" t="inlineStr">
        <is>
          <t>CommonStockSharesOutstanding</t>
        </is>
      </c>
      <c r="F398" t="inlineStr">
        <is>
          <t>10-Q</t>
        </is>
      </c>
      <c r="G398" t="inlineStr">
        <is>
          <t>2023-11-03</t>
        </is>
      </c>
      <c r="H398" t="inlineStr">
        <is>
          <t>2023-11-03</t>
        </is>
      </c>
      <c r="I398" t="inlineStr">
        <is>
          <t>2023-09-30</t>
        </is>
      </c>
      <c r="J398" t="inlineStr">
        <is>
          <t>shares</t>
        </is>
      </c>
      <c r="K398" t="inlineStr">
        <is>
          <t>財報直接申報值</t>
        </is>
      </c>
    </row>
    <row r="399">
      <c r="A399" t="inlineStr">
        <is>
          <t>期末流通股數</t>
        </is>
      </c>
      <c r="B399" t="inlineStr">
        <is>
          <t>Shares Outstanding</t>
        </is>
      </c>
      <c r="C399" t="inlineStr">
        <is>
          <t>FY2023 Q4</t>
        </is>
      </c>
      <c r="D399" t="n">
        <v>2200128000</v>
      </c>
      <c r="E399" t="inlineStr">
        <is>
          <t>CommonStockSharesOutstanding</t>
        </is>
      </c>
      <c r="F399" t="inlineStr">
        <is>
          <t>10-K</t>
        </is>
      </c>
      <c r="G399" t="inlineStr">
        <is>
          <t>2024-02-20</t>
        </is>
      </c>
      <c r="H399" t="inlineStr">
        <is>
          <t>2025-02-18</t>
        </is>
      </c>
      <c r="I399" t="inlineStr">
        <is>
          <t>2023-12-31</t>
        </is>
      </c>
      <c r="J399" t="inlineStr">
        <is>
          <t>shares</t>
        </is>
      </c>
      <c r="K399" t="inlineStr">
        <is>
          <t>財報直接申報值</t>
        </is>
      </c>
    </row>
    <row r="400">
      <c r="A400" t="inlineStr">
        <is>
          <t>期末流通股數</t>
        </is>
      </c>
      <c r="B400" t="inlineStr">
        <is>
          <t>Shares Outstanding</t>
        </is>
      </c>
      <c r="C400" t="inlineStr">
        <is>
          <t>FY2024 Q1</t>
        </is>
      </c>
      <c r="D400" t="n">
        <v>2226963000</v>
      </c>
      <c r="E400" t="inlineStr">
        <is>
          <t>CommonStockSharesOutstanding</t>
        </is>
      </c>
      <c r="F400" t="inlineStr">
        <is>
          <t>10-Q</t>
        </is>
      </c>
      <c r="G400" t="inlineStr">
        <is>
          <t>2024-05-07</t>
        </is>
      </c>
      <c r="H400" t="inlineStr">
        <is>
          <t>2024-05-07</t>
        </is>
      </c>
      <c r="I400" t="inlineStr">
        <is>
          <t>2024-03-31</t>
        </is>
      </c>
      <c r="J400" t="inlineStr">
        <is>
          <t>shares</t>
        </is>
      </c>
      <c r="K400" t="inlineStr">
        <is>
          <t>財報直接申報值</t>
        </is>
      </c>
    </row>
    <row r="401">
      <c r="A401" t="inlineStr">
        <is>
          <t>期末流通股數</t>
        </is>
      </c>
      <c r="B401" t="inlineStr">
        <is>
          <t>Shares Outstanding</t>
        </is>
      </c>
      <c r="C401" t="inlineStr">
        <is>
          <t>FY2024 Q2</t>
        </is>
      </c>
      <c r="D401" t="n">
        <v>2237939000</v>
      </c>
      <c r="E401" t="inlineStr">
        <is>
          <t>CommonStockSharesOutstanding</t>
        </is>
      </c>
      <c r="F401" t="inlineStr">
        <is>
          <t>10-Q</t>
        </is>
      </c>
      <c r="G401" t="inlineStr">
        <is>
          <t>2024-08-06</t>
        </is>
      </c>
      <c r="H401" t="inlineStr">
        <is>
          <t>2024-08-06</t>
        </is>
      </c>
      <c r="I401" t="inlineStr">
        <is>
          <t>2024-06-30</t>
        </is>
      </c>
      <c r="J401" t="inlineStr">
        <is>
          <t>shares</t>
        </is>
      </c>
      <c r="K401" t="inlineStr">
        <is>
          <t>財報直接申報值</t>
        </is>
      </c>
    </row>
    <row r="402">
      <c r="A402" t="inlineStr">
        <is>
          <t>期末流通股數</t>
        </is>
      </c>
      <c r="B402" t="inlineStr">
        <is>
          <t>Shares Outstanding</t>
        </is>
      </c>
      <c r="C402" t="inlineStr">
        <is>
          <t>FY2024 Q3</t>
        </is>
      </c>
      <c r="D402" t="n">
        <v>2269809000</v>
      </c>
      <c r="E402" t="inlineStr">
        <is>
          <t>CommonStockSharesOutstanding</t>
        </is>
      </c>
      <c r="F402" t="inlineStr">
        <is>
          <t>10-Q</t>
        </is>
      </c>
      <c r="G402" t="inlineStr">
        <is>
          <t>2024-11-05</t>
        </is>
      </c>
      <c r="H402" t="inlineStr">
        <is>
          <t>2024-11-05</t>
        </is>
      </c>
      <c r="I402" t="inlineStr">
        <is>
          <t>2024-09-30</t>
        </is>
      </c>
      <c r="J402" t="inlineStr">
        <is>
          <t>shares</t>
        </is>
      </c>
      <c r="K402" t="inlineStr">
        <is>
          <t>財報直接申報值</t>
        </is>
      </c>
    </row>
    <row r="403">
      <c r="A403" t="inlineStr">
        <is>
          <t>期末流通股數</t>
        </is>
      </c>
      <c r="B403" t="inlineStr">
        <is>
          <t>Shares Outstanding</t>
        </is>
      </c>
      <c r="C403" t="inlineStr">
        <is>
          <t>FY2024 Q4</t>
        </is>
      </c>
      <c r="D403" t="n">
        <v>2338795000</v>
      </c>
      <c r="E403" t="inlineStr">
        <is>
          <t>CommonStockSharesOutstanding</t>
        </is>
      </c>
      <c r="F403" t="inlineStr">
        <is>
          <t>10-K</t>
        </is>
      </c>
      <c r="G403" t="inlineStr">
        <is>
          <t>2025-02-18</t>
        </is>
      </c>
      <c r="H403" t="inlineStr">
        <is>
          <t>2026-02-17</t>
        </is>
      </c>
      <c r="I403" t="inlineStr">
        <is>
          <t>2024-12-31</t>
        </is>
      </c>
      <c r="J403" t="inlineStr">
        <is>
          <t>shares</t>
        </is>
      </c>
      <c r="K403" t="inlineStr">
        <is>
          <t>財報直接申報值</t>
        </is>
      </c>
    </row>
    <row r="404">
      <c r="A404" t="inlineStr">
        <is>
          <t>期末流通股數</t>
        </is>
      </c>
      <c r="B404" t="inlineStr">
        <is>
          <t>Shares Outstanding</t>
        </is>
      </c>
      <c r="C404" t="inlineStr">
        <is>
          <t>FY2025 Q1</t>
        </is>
      </c>
      <c r="D404" t="n">
        <v>2359663000</v>
      </c>
      <c r="E404" t="inlineStr">
        <is>
          <t>CommonStockSharesOutstanding</t>
        </is>
      </c>
      <c r="F404" t="inlineStr">
        <is>
          <t>10-Q</t>
        </is>
      </c>
      <c r="G404" t="inlineStr">
        <is>
          <t>2025-05-06</t>
        </is>
      </c>
      <c r="H404" t="inlineStr">
        <is>
          <t>2025-05-06</t>
        </is>
      </c>
      <c r="I404" t="inlineStr">
        <is>
          <t>2025-03-31</t>
        </is>
      </c>
      <c r="J404" t="inlineStr">
        <is>
          <t>shares</t>
        </is>
      </c>
      <c r="K404" t="inlineStr">
        <is>
          <t>財報直接申報值</t>
        </is>
      </c>
    </row>
    <row r="405">
      <c r="A405" t="inlineStr">
        <is>
          <t>期末流通股數</t>
        </is>
      </c>
      <c r="B405" t="inlineStr">
        <is>
          <t>Shares Outstanding</t>
        </is>
      </c>
      <c r="C405" t="inlineStr">
        <is>
          <t>FY2025 Q2</t>
        </is>
      </c>
      <c r="D405" t="n">
        <v>2371847000</v>
      </c>
      <c r="E405" t="inlineStr">
        <is>
          <t>CommonStockSharesOutstanding</t>
        </is>
      </c>
      <c r="F405" t="inlineStr">
        <is>
          <t>10-Q</t>
        </is>
      </c>
      <c r="G405" t="inlineStr">
        <is>
          <t>2025-08-05</t>
        </is>
      </c>
      <c r="H405" t="inlineStr">
        <is>
          <t>2025-08-05</t>
        </is>
      </c>
      <c r="I405" t="inlineStr">
        <is>
          <t>2025-06-30</t>
        </is>
      </c>
      <c r="J405" t="inlineStr">
        <is>
          <t>shares</t>
        </is>
      </c>
      <c r="K405" t="inlineStr">
        <is>
          <t>財報直接申報值</t>
        </is>
      </c>
    </row>
    <row r="406">
      <c r="A406" t="inlineStr">
        <is>
          <t>期末流通股數</t>
        </is>
      </c>
      <c r="B406" t="inlineStr">
        <is>
          <t>Shares Outstanding</t>
        </is>
      </c>
      <c r="C406" t="inlineStr">
        <is>
          <t>FY2025 Q3</t>
        </is>
      </c>
      <c r="D406" t="n">
        <v>2383314000</v>
      </c>
      <c r="E406" t="inlineStr">
        <is>
          <t>CommonStockSharesOutstanding</t>
        </is>
      </c>
      <c r="F406" t="inlineStr">
        <is>
          <t>10-Q</t>
        </is>
      </c>
      <c r="G406" t="inlineStr">
        <is>
          <t>2025-11-04</t>
        </is>
      </c>
      <c r="H406" t="inlineStr">
        <is>
          <t>2025-11-04</t>
        </is>
      </c>
      <c r="I406" t="inlineStr">
        <is>
          <t>2025-09-30</t>
        </is>
      </c>
      <c r="J406" t="inlineStr">
        <is>
          <t>shares</t>
        </is>
      </c>
      <c r="K406" t="inlineStr">
        <is>
          <t>財報直接申報值</t>
        </is>
      </c>
    </row>
    <row r="407">
      <c r="A407" t="inlineStr">
        <is>
          <t>期末流通股數</t>
        </is>
      </c>
      <c r="B407" t="inlineStr">
        <is>
          <t>Shares Outstanding</t>
        </is>
      </c>
      <c r="C407" t="inlineStr">
        <is>
          <t>FY2025 Q4</t>
        </is>
      </c>
      <c r="D407" t="n">
        <v>2391192000</v>
      </c>
      <c r="E407" t="inlineStr">
        <is>
          <t>CommonStockSharesOutstanding</t>
        </is>
      </c>
      <c r="F407" t="inlineStr">
        <is>
          <t>10-Q</t>
        </is>
      </c>
      <c r="G407" t="inlineStr">
        <is>
          <t>2026-02-17</t>
        </is>
      </c>
      <c r="H407" t="inlineStr">
        <is>
          <t>2026-08-04</t>
        </is>
      </c>
      <c r="I407" t="inlineStr">
        <is>
          <t>2025-12-31</t>
        </is>
      </c>
      <c r="J407" t="inlineStr">
        <is>
          <t>shares</t>
        </is>
      </c>
      <c r="K407" t="inlineStr">
        <is>
          <t>財報直接申報值</t>
        </is>
      </c>
    </row>
    <row r="408">
      <c r="A408" t="inlineStr">
        <is>
          <t>期末流通股數</t>
        </is>
      </c>
      <c r="B408" t="inlineStr">
        <is>
          <t>Shares Outstanding</t>
        </is>
      </c>
      <c r="C408" t="inlineStr">
        <is>
          <t>FY2026 Q1</t>
        </is>
      </c>
      <c r="D408" t="n">
        <v>2397133000</v>
      </c>
      <c r="E408" t="inlineStr">
        <is>
          <t>CommonStockSharesOutstanding</t>
        </is>
      </c>
      <c r="F408" t="inlineStr">
        <is>
          <t>10-Q</t>
        </is>
      </c>
      <c r="G408" t="inlineStr">
        <is>
          <t>2026-05-05</t>
        </is>
      </c>
      <c r="H408" t="inlineStr">
        <is>
          <t>2026-05-05</t>
        </is>
      </c>
      <c r="I408" t="inlineStr">
        <is>
          <t>2026-03-31</t>
        </is>
      </c>
      <c r="J408" t="inlineStr">
        <is>
          <t>shares</t>
        </is>
      </c>
      <c r="K408" t="inlineStr">
        <is>
          <t>財報直接申報值</t>
        </is>
      </c>
    </row>
    <row r="409">
      <c r="A409" t="inlineStr">
        <is>
          <t>期末流通股數</t>
        </is>
      </c>
      <c r="B409" t="inlineStr">
        <is>
          <t>Shares Outstanding</t>
        </is>
      </c>
      <c r="C409" t="inlineStr">
        <is>
          <t>FY2026 Q2</t>
        </is>
      </c>
      <c r="D409" t="n">
        <v>2402897000</v>
      </c>
      <c r="E409" t="inlineStr">
        <is>
          <t>CommonStockSharesOutstanding</t>
        </is>
      </c>
      <c r="F409" t="inlineStr">
        <is>
          <t>10-Q</t>
        </is>
      </c>
      <c r="G409" t="inlineStr">
        <is>
          <t>2026-08-04</t>
        </is>
      </c>
      <c r="H409" t="inlineStr">
        <is>
          <t>2026-08-04</t>
        </is>
      </c>
      <c r="I409" t="inlineStr">
        <is>
          <t>2026-06-30</t>
        </is>
      </c>
      <c r="J409" t="inlineStr">
        <is>
          <t>shares</t>
        </is>
      </c>
      <c r="K409" t="inlineStr">
        <is>
          <t>財報直接申報值</t>
        </is>
      </c>
    </row>
    <row r="410">
      <c r="A410" t="inlineStr">
        <is>
          <t>現金及約當現金</t>
        </is>
      </c>
      <c r="B410" t="inlineStr">
        <is>
          <t>Cash &amp; Equivalents</t>
        </is>
      </c>
      <c r="C410" t="inlineStr">
        <is>
          <t>FY2021 Q1</t>
        </is>
      </c>
      <c r="D410" t="n">
        <v>2339437000</v>
      </c>
      <c r="E410" t="inlineStr">
        <is>
          <t>CashAndCashEquivalentsAtCarryingValue</t>
        </is>
      </c>
      <c r="F410" t="inlineStr">
        <is>
          <t>10-Q</t>
        </is>
      </c>
      <c r="G410" t="inlineStr">
        <is>
          <t>2021-05-12</t>
        </is>
      </c>
      <c r="H410" t="inlineStr">
        <is>
          <t>2022-05-09</t>
        </is>
      </c>
      <c r="I410" t="inlineStr">
        <is>
          <t>2021-03-31</t>
        </is>
      </c>
      <c r="J410" t="inlineStr">
        <is>
          <t>USD</t>
        </is>
      </c>
      <c r="K410" t="inlineStr">
        <is>
          <t>財報直接申報值</t>
        </is>
      </c>
    </row>
    <row r="411">
      <c r="A411" t="inlineStr">
        <is>
          <t>現金及約當現金</t>
        </is>
      </c>
      <c r="B411" t="inlineStr">
        <is>
          <t>Cash &amp; Equivalents</t>
        </is>
      </c>
      <c r="C411" t="inlineStr">
        <is>
          <t>FY2021 Q2</t>
        </is>
      </c>
      <c r="D411" t="n">
        <v>2341156000</v>
      </c>
      <c r="E411" t="inlineStr">
        <is>
          <t>CashAndCashEquivalentsAtCarryingValue</t>
        </is>
      </c>
      <c r="F411" t="inlineStr">
        <is>
          <t>10-Q</t>
        </is>
      </c>
      <c r="G411" t="inlineStr">
        <is>
          <t>2021-08-12</t>
        </is>
      </c>
      <c r="H411" t="inlineStr">
        <is>
          <t>2022-08-08</t>
        </is>
      </c>
      <c r="I411" t="inlineStr">
        <is>
          <t>2021-06-30</t>
        </is>
      </c>
      <c r="J411" t="inlineStr">
        <is>
          <t>USD</t>
        </is>
      </c>
      <c r="K411" t="inlineStr">
        <is>
          <t>財報直接申報值</t>
        </is>
      </c>
    </row>
    <row r="412">
      <c r="A412" t="inlineStr">
        <is>
          <t>現金及約當現金</t>
        </is>
      </c>
      <c r="B412" t="inlineStr">
        <is>
          <t>Cash &amp; Equivalents</t>
        </is>
      </c>
      <c r="C412" t="inlineStr">
        <is>
          <t>FY2021 Q3</t>
        </is>
      </c>
      <c r="D412" t="n">
        <v>2335068000</v>
      </c>
      <c r="E412" t="inlineStr">
        <is>
          <t>CashAndCashEquivalentsAtCarryingValue</t>
        </is>
      </c>
      <c r="F412" t="inlineStr">
        <is>
          <t>10-Q</t>
        </is>
      </c>
      <c r="G412" t="inlineStr">
        <is>
          <t>2021-11-09</t>
        </is>
      </c>
      <c r="H412" t="inlineStr">
        <is>
          <t>2022-11-07</t>
        </is>
      </c>
      <c r="I412" t="inlineStr">
        <is>
          <t>2021-09-30</t>
        </is>
      </c>
      <c r="J412" t="inlineStr">
        <is>
          <t>USD</t>
        </is>
      </c>
      <c r="K412" t="inlineStr">
        <is>
          <t>財報直接申報值</t>
        </is>
      </c>
    </row>
    <row r="413">
      <c r="A413" t="inlineStr">
        <is>
          <t>現金及約當現金</t>
        </is>
      </c>
      <c r="B413" t="inlineStr">
        <is>
          <t>Cash &amp; Equivalents</t>
        </is>
      </c>
      <c r="C413" t="inlineStr">
        <is>
          <t>FY2021 Q4</t>
        </is>
      </c>
      <c r="D413" t="n">
        <v>2290674000</v>
      </c>
      <c r="E413" t="inlineStr">
        <is>
          <t>CashAndCashEquivalentsAtCarryingValue</t>
        </is>
      </c>
      <c r="F413" t="inlineStr">
        <is>
          <t>10-K</t>
        </is>
      </c>
      <c r="G413" t="inlineStr">
        <is>
          <t>2022-02-24</t>
        </is>
      </c>
      <c r="H413" t="inlineStr">
        <is>
          <t>2024-02-20</t>
        </is>
      </c>
      <c r="I413" t="inlineStr">
        <is>
          <t>2021-12-31</t>
        </is>
      </c>
      <c r="J413" t="inlineStr">
        <is>
          <t>USD</t>
        </is>
      </c>
      <c r="K413" t="inlineStr">
        <is>
          <t>財報直接申報值</t>
        </is>
      </c>
    </row>
    <row r="414">
      <c r="A414" t="inlineStr">
        <is>
          <t>現金及約當現金</t>
        </is>
      </c>
      <c r="B414" t="inlineStr">
        <is>
          <t>Cash &amp; Equivalents</t>
        </is>
      </c>
      <c r="C414" t="inlineStr">
        <is>
          <t>FY2022 Q1</t>
        </is>
      </c>
      <c r="D414" t="n">
        <v>2269411000</v>
      </c>
      <c r="E414" t="inlineStr">
        <is>
          <t>CashAndCashEquivalentsAtCarryingValue</t>
        </is>
      </c>
      <c r="F414" t="inlineStr">
        <is>
          <t>10-Q</t>
        </is>
      </c>
      <c r="G414" t="inlineStr">
        <is>
          <t>2022-05-09</t>
        </is>
      </c>
      <c r="H414" t="inlineStr">
        <is>
          <t>2023-05-09</t>
        </is>
      </c>
      <c r="I414" t="inlineStr">
        <is>
          <t>2022-03-31</t>
        </is>
      </c>
      <c r="J414" t="inlineStr">
        <is>
          <t>USD</t>
        </is>
      </c>
      <c r="K414" t="inlineStr">
        <is>
          <t>財報直接申報值</t>
        </is>
      </c>
    </row>
    <row r="415">
      <c r="A415" t="inlineStr">
        <is>
          <t>現金及約當現金</t>
        </is>
      </c>
      <c r="B415" t="inlineStr">
        <is>
          <t>Cash &amp; Equivalents</t>
        </is>
      </c>
      <c r="C415" t="inlineStr">
        <is>
          <t>FY2022 Q2</t>
        </is>
      </c>
      <c r="D415" t="n">
        <v>2358393000</v>
      </c>
      <c r="E415" t="inlineStr">
        <is>
          <t>CashAndCashEquivalentsAtCarryingValue</t>
        </is>
      </c>
      <c r="F415" t="inlineStr">
        <is>
          <t>10-Q</t>
        </is>
      </c>
      <c r="G415" t="inlineStr">
        <is>
          <t>2022-08-08</t>
        </is>
      </c>
      <c r="H415" t="inlineStr">
        <is>
          <t>2023-08-08</t>
        </is>
      </c>
      <c r="I415" t="inlineStr">
        <is>
          <t>2022-06-30</t>
        </is>
      </c>
      <c r="J415" t="inlineStr">
        <is>
          <t>USD</t>
        </is>
      </c>
      <c r="K415" t="inlineStr">
        <is>
          <t>財報直接申報值</t>
        </is>
      </c>
    </row>
    <row r="416">
      <c r="A416" t="inlineStr">
        <is>
          <t>現金及約當現金</t>
        </is>
      </c>
      <c r="B416" t="inlineStr">
        <is>
          <t>Cash &amp; Equivalents</t>
        </is>
      </c>
      <c r="C416" t="inlineStr">
        <is>
          <t>FY2022 Q3</t>
        </is>
      </c>
      <c r="D416" t="n">
        <v>2411290000</v>
      </c>
      <c r="E416" t="inlineStr">
        <is>
          <t>CashAndCashEquivalentsAtCarryingValue</t>
        </is>
      </c>
      <c r="F416" t="inlineStr">
        <is>
          <t>10-Q</t>
        </is>
      </c>
      <c r="G416" t="inlineStr">
        <is>
          <t>2022-11-07</t>
        </is>
      </c>
      <c r="H416" t="inlineStr">
        <is>
          <t>2023-11-03</t>
        </is>
      </c>
      <c r="I416" t="inlineStr">
        <is>
          <t>2022-09-30</t>
        </is>
      </c>
      <c r="J416" t="inlineStr">
        <is>
          <t>USD</t>
        </is>
      </c>
      <c r="K416" t="inlineStr">
        <is>
          <t>財報直接申報值</t>
        </is>
      </c>
    </row>
    <row r="417">
      <c r="A417" t="inlineStr">
        <is>
          <t>現金及約當現金</t>
        </is>
      </c>
      <c r="B417" t="inlineStr">
        <is>
          <t>Cash &amp; Equivalents</t>
        </is>
      </c>
      <c r="C417" t="inlineStr">
        <is>
          <t>FY2022 Q4</t>
        </is>
      </c>
      <c r="D417" t="n">
        <v>2598540000</v>
      </c>
      <c r="E417" t="inlineStr">
        <is>
          <t>CashAndCashEquivalentsAtCarryingValue</t>
        </is>
      </c>
      <c r="F417" t="inlineStr">
        <is>
          <t>10-K</t>
        </is>
      </c>
      <c r="G417" t="inlineStr">
        <is>
          <t>2023-02-21</t>
        </is>
      </c>
      <c r="H417" t="inlineStr">
        <is>
          <t>2025-02-18</t>
        </is>
      </c>
      <c r="I417" t="inlineStr">
        <is>
          <t>2022-12-31</t>
        </is>
      </c>
      <c r="J417" t="inlineStr">
        <is>
          <t>USD</t>
        </is>
      </c>
      <c r="K417" t="inlineStr">
        <is>
          <t>財報直接申報值</t>
        </is>
      </c>
    </row>
    <row r="418">
      <c r="A418" t="inlineStr">
        <is>
          <t>現金及約當現金</t>
        </is>
      </c>
      <c r="B418" t="inlineStr">
        <is>
          <t>Cash &amp; Equivalents</t>
        </is>
      </c>
      <c r="C418" t="inlineStr">
        <is>
          <t>FY2023 Q1</t>
        </is>
      </c>
      <c r="D418" t="n">
        <v>1264738000</v>
      </c>
      <c r="E418" t="inlineStr">
        <is>
          <t>CashAndCashEquivalentsAtCarryingValue</t>
        </is>
      </c>
      <c r="F418" t="inlineStr">
        <is>
          <t>10-Q</t>
        </is>
      </c>
      <c r="G418" t="inlineStr">
        <is>
          <t>2023-05-09</t>
        </is>
      </c>
      <c r="H418" t="inlineStr">
        <is>
          <t>2024-05-07</t>
        </is>
      </c>
      <c r="I418" t="inlineStr">
        <is>
          <t>2023-03-31</t>
        </is>
      </c>
      <c r="J418" t="inlineStr">
        <is>
          <t>USD</t>
        </is>
      </c>
      <c r="K418" t="inlineStr">
        <is>
          <t>財報直接申報值</t>
        </is>
      </c>
    </row>
    <row r="419">
      <c r="A419" t="inlineStr">
        <is>
          <t>現金及約當現金</t>
        </is>
      </c>
      <c r="B419" t="inlineStr">
        <is>
          <t>Cash &amp; Equivalents</t>
        </is>
      </c>
      <c r="C419" t="inlineStr">
        <is>
          <t>FY2023 Q2</t>
        </is>
      </c>
      <c r="D419" t="n">
        <v>1055923000</v>
      </c>
      <c r="E419" t="inlineStr">
        <is>
          <t>CashAndCashEquivalentsAtCarryingValue</t>
        </is>
      </c>
      <c r="F419" t="inlineStr">
        <is>
          <t>10-Q</t>
        </is>
      </c>
      <c r="G419" t="inlineStr">
        <is>
          <t>2023-08-08</t>
        </is>
      </c>
      <c r="H419" t="inlineStr">
        <is>
          <t>2024-08-06</t>
        </is>
      </c>
      <c r="I419" t="inlineStr">
        <is>
          <t>2023-06-30</t>
        </is>
      </c>
      <c r="J419" t="inlineStr">
        <is>
          <t>USD</t>
        </is>
      </c>
      <c r="K419" t="inlineStr">
        <is>
          <t>財報直接申報值</t>
        </is>
      </c>
    </row>
    <row r="420">
      <c r="A420" t="inlineStr">
        <is>
          <t>現金及約當現金</t>
        </is>
      </c>
      <c r="B420" t="inlineStr">
        <is>
          <t>Cash &amp; Equivalents</t>
        </is>
      </c>
      <c r="C420" t="inlineStr">
        <is>
          <t>FY2023 Q3</t>
        </is>
      </c>
      <c r="D420" t="n">
        <v>1040310000</v>
      </c>
      <c r="E420" t="inlineStr">
        <is>
          <t>CashAndCashEquivalentsAtCarryingValue</t>
        </is>
      </c>
      <c r="F420" t="inlineStr">
        <is>
          <t>10-Q</t>
        </is>
      </c>
      <c r="G420" t="inlineStr">
        <is>
          <t>2023-11-03</t>
        </is>
      </c>
      <c r="H420" t="inlineStr">
        <is>
          <t>2024-11-05</t>
        </is>
      </c>
      <c r="I420" t="inlineStr">
        <is>
          <t>2023-09-30</t>
        </is>
      </c>
      <c r="J420" t="inlineStr">
        <is>
          <t>USD</t>
        </is>
      </c>
      <c r="K420" t="inlineStr">
        <is>
          <t>財報直接申報值</t>
        </is>
      </c>
    </row>
    <row r="421">
      <c r="A421" t="inlineStr">
        <is>
          <t>現金及約當現金</t>
        </is>
      </c>
      <c r="B421" t="inlineStr">
        <is>
          <t>Cash &amp; Equivalents</t>
        </is>
      </c>
      <c r="C421" t="inlineStr">
        <is>
          <t>FY2023 Q4</t>
        </is>
      </c>
      <c r="D421" t="n">
        <v>831047000</v>
      </c>
      <c r="E421" t="inlineStr">
        <is>
          <t>CashAndCashEquivalentsAtCarryingValue</t>
        </is>
      </c>
      <c r="F421" t="inlineStr">
        <is>
          <t>10-K</t>
        </is>
      </c>
      <c r="G421" t="inlineStr">
        <is>
          <t>2024-02-20</t>
        </is>
      </c>
      <c r="H421" t="inlineStr">
        <is>
          <t>2026-02-17</t>
        </is>
      </c>
      <c r="I421" t="inlineStr">
        <is>
          <t>2023-12-31</t>
        </is>
      </c>
      <c r="J421" t="inlineStr">
        <is>
          <t>USD</t>
        </is>
      </c>
      <c r="K421" t="inlineStr">
        <is>
          <t>財報直接申報值</t>
        </is>
      </c>
    </row>
    <row r="422">
      <c r="A422" t="inlineStr">
        <is>
          <t>現金及約當現金</t>
        </is>
      </c>
      <c r="B422" t="inlineStr">
        <is>
          <t>Cash &amp; Equivalents</t>
        </is>
      </c>
      <c r="C422" t="inlineStr">
        <is>
          <t>FY2024 Q1</t>
        </is>
      </c>
      <c r="D422" t="n">
        <v>520388000</v>
      </c>
      <c r="E422" t="inlineStr">
        <is>
          <t>CashAndCashEquivalentsAtCarryingValue</t>
        </is>
      </c>
      <c r="F422" t="inlineStr">
        <is>
          <t>10-Q</t>
        </is>
      </c>
      <c r="G422" t="inlineStr">
        <is>
          <t>2024-05-07</t>
        </is>
      </c>
      <c r="H422" t="inlineStr">
        <is>
          <t>2025-05-06</t>
        </is>
      </c>
      <c r="I422" t="inlineStr">
        <is>
          <t>2024-03-31</t>
        </is>
      </c>
      <c r="J422" t="inlineStr">
        <is>
          <t>USD</t>
        </is>
      </c>
      <c r="K422" t="inlineStr">
        <is>
          <t>財報直接申報值</t>
        </is>
      </c>
    </row>
    <row r="423">
      <c r="A423" t="inlineStr">
        <is>
          <t>現金及約當現金</t>
        </is>
      </c>
      <c r="B423" t="inlineStr">
        <is>
          <t>Cash &amp; Equivalents</t>
        </is>
      </c>
      <c r="C423" t="inlineStr">
        <is>
          <t>FY2024 Q2</t>
        </is>
      </c>
      <c r="D423" t="n">
        <v>512659000</v>
      </c>
      <c r="E423" t="inlineStr">
        <is>
          <t>CashAndCashEquivalentsAtCarryingValue</t>
        </is>
      </c>
      <c r="F423" t="inlineStr">
        <is>
          <t>10-Q</t>
        </is>
      </c>
      <c r="G423" t="inlineStr">
        <is>
          <t>2024-08-06</t>
        </is>
      </c>
      <c r="H423" t="inlineStr">
        <is>
          <t>2025-08-05</t>
        </is>
      </c>
      <c r="I423" t="inlineStr">
        <is>
          <t>2024-06-30</t>
        </is>
      </c>
      <c r="J423" t="inlineStr">
        <is>
          <t>USD</t>
        </is>
      </c>
      <c r="K423" t="inlineStr">
        <is>
          <t>財報直接申報值</t>
        </is>
      </c>
    </row>
    <row r="424">
      <c r="A424" t="inlineStr">
        <is>
          <t>現金及約當現金</t>
        </is>
      </c>
      <c r="B424" t="inlineStr">
        <is>
          <t>Cash &amp; Equivalents</t>
        </is>
      </c>
      <c r="C424" t="inlineStr">
        <is>
          <t>FY2024 Q3</t>
        </is>
      </c>
      <c r="D424" t="n">
        <v>768710000</v>
      </c>
      <c r="E424" t="inlineStr">
        <is>
          <t>CashAndCashEquivalentsAtCarryingValue</t>
        </is>
      </c>
      <c r="F424" t="inlineStr">
        <is>
          <t>10-Q</t>
        </is>
      </c>
      <c r="G424" t="inlineStr">
        <is>
          <t>2024-11-05</t>
        </is>
      </c>
      <c r="H424" t="inlineStr">
        <is>
          <t>2025-11-04</t>
        </is>
      </c>
      <c r="I424" t="inlineStr">
        <is>
          <t>2024-09-30</t>
        </is>
      </c>
      <c r="J424" t="inlineStr">
        <is>
          <t>USD</t>
        </is>
      </c>
      <c r="K424" t="inlineStr">
        <is>
          <t>財報直接申報值</t>
        </is>
      </c>
    </row>
    <row r="425">
      <c r="A425" t="inlineStr">
        <is>
          <t>現金及約當現金</t>
        </is>
      </c>
      <c r="B425" t="inlineStr">
        <is>
          <t>Cash &amp; Equivalents</t>
        </is>
      </c>
      <c r="C425" t="inlineStr">
        <is>
          <t>FY2024 Q4</t>
        </is>
      </c>
      <c r="D425" t="n">
        <v>2098524000</v>
      </c>
      <c r="E425" t="inlineStr">
        <is>
          <t>CashAndCashEquivalentsAtCarryingValue</t>
        </is>
      </c>
      <c r="F425" t="inlineStr">
        <is>
          <t>10-K</t>
        </is>
      </c>
      <c r="G425" t="inlineStr">
        <is>
          <t>2025-02-18</t>
        </is>
      </c>
      <c r="H425" t="inlineStr">
        <is>
          <t>2026-02-17</t>
        </is>
      </c>
      <c r="I425" t="inlineStr">
        <is>
          <t>2024-12-31</t>
        </is>
      </c>
      <c r="J425" t="inlineStr">
        <is>
          <t>USD</t>
        </is>
      </c>
      <c r="K425" t="inlineStr">
        <is>
          <t>財報直接申報值</t>
        </is>
      </c>
    </row>
    <row r="426">
      <c r="A426" t="inlineStr">
        <is>
          <t>現金及約當現金</t>
        </is>
      </c>
      <c r="B426" t="inlineStr">
        <is>
          <t>Cash &amp; Equivalents</t>
        </is>
      </c>
      <c r="C426" t="inlineStr">
        <is>
          <t>FY2025 Q1</t>
        </is>
      </c>
      <c r="D426" t="n">
        <v>993464000</v>
      </c>
      <c r="E426" t="inlineStr">
        <is>
          <t>CashAndCashEquivalentsAtCarryingValue</t>
        </is>
      </c>
      <c r="F426" t="inlineStr">
        <is>
          <t>10-Q</t>
        </is>
      </c>
      <c r="G426" t="inlineStr">
        <is>
          <t>2025-05-06</t>
        </is>
      </c>
      <c r="H426" t="inlineStr">
        <is>
          <t>2026-05-05</t>
        </is>
      </c>
      <c r="I426" t="inlineStr">
        <is>
          <t>2025-03-31</t>
        </is>
      </c>
      <c r="J426" t="inlineStr">
        <is>
          <t>USD</t>
        </is>
      </c>
      <c r="K426" t="inlineStr">
        <is>
          <t>財報直接申報值</t>
        </is>
      </c>
    </row>
    <row r="427">
      <c r="A427" t="inlineStr">
        <is>
          <t>現金及約當現金</t>
        </is>
      </c>
      <c r="B427" t="inlineStr">
        <is>
          <t>Cash &amp; Equivalents</t>
        </is>
      </c>
      <c r="C427" t="inlineStr">
        <is>
          <t>FY2025 Q2</t>
        </is>
      </c>
      <c r="D427" t="n">
        <v>929547000</v>
      </c>
      <c r="E427" t="inlineStr">
        <is>
          <t>CashAndCashEquivalentsAtCarryingValue</t>
        </is>
      </c>
      <c r="F427" t="inlineStr">
        <is>
          <t>10-Q</t>
        </is>
      </c>
      <c r="G427" t="inlineStr">
        <is>
          <t>2025-08-05</t>
        </is>
      </c>
      <c r="H427" t="inlineStr">
        <is>
          <t>2026-08-04</t>
        </is>
      </c>
      <c r="I427" t="inlineStr">
        <is>
          <t>2025-06-30</t>
        </is>
      </c>
      <c r="J427" t="inlineStr">
        <is>
          <t>USD</t>
        </is>
      </c>
      <c r="K427" t="inlineStr">
        <is>
          <t>財報直接申報值</t>
        </is>
      </c>
    </row>
    <row r="428">
      <c r="A428" t="inlineStr">
        <is>
          <t>現金及約當現金</t>
        </is>
      </c>
      <c r="B428" t="inlineStr">
        <is>
          <t>Cash &amp; Equivalents</t>
        </is>
      </c>
      <c r="C428" t="inlineStr">
        <is>
          <t>FY2025 Q3</t>
        </is>
      </c>
      <c r="D428" t="n">
        <v>1615967000</v>
      </c>
      <c r="E428" t="inlineStr">
        <is>
          <t>CashAndCashEquivalentsAtCarryingValue</t>
        </is>
      </c>
      <c r="F428" t="inlineStr">
        <is>
          <t>10-Q</t>
        </is>
      </c>
      <c r="G428" t="inlineStr">
        <is>
          <t>2025-11-04</t>
        </is>
      </c>
      <c r="H428" t="inlineStr">
        <is>
          <t>2025-11-04</t>
        </is>
      </c>
      <c r="I428" t="inlineStr">
        <is>
          <t>2025-09-30</t>
        </is>
      </c>
      <c r="J428" t="inlineStr">
        <is>
          <t>USD</t>
        </is>
      </c>
      <c r="K428" t="inlineStr">
        <is>
          <t>財報直接申報值</t>
        </is>
      </c>
    </row>
    <row r="429">
      <c r="A429" t="inlineStr">
        <is>
          <t>現金及約當現金</t>
        </is>
      </c>
      <c r="B429" t="inlineStr">
        <is>
          <t>Cash &amp; Equivalents</t>
        </is>
      </c>
      <c r="C429" t="inlineStr">
        <is>
          <t>FY2025 Q4</t>
        </is>
      </c>
      <c r="D429" t="n">
        <v>1423796000</v>
      </c>
      <c r="E429" t="inlineStr">
        <is>
          <t>CashAndCashEquivalentsAtCarryingValue</t>
        </is>
      </c>
      <c r="F429" t="inlineStr">
        <is>
          <t>10-Q</t>
        </is>
      </c>
      <c r="G429" t="inlineStr">
        <is>
          <t>2026-02-17</t>
        </is>
      </c>
      <c r="H429" t="inlineStr">
        <is>
          <t>2026-08-04</t>
        </is>
      </c>
      <c r="I429" t="inlineStr">
        <is>
          <t>2025-12-31</t>
        </is>
      </c>
      <c r="J429" t="inlineStr">
        <is>
          <t>USD</t>
        </is>
      </c>
      <c r="K429" t="inlineStr">
        <is>
          <t>財報直接申報值</t>
        </is>
      </c>
    </row>
    <row r="430">
      <c r="A430" t="inlineStr">
        <is>
          <t>現金及約當現金</t>
        </is>
      </c>
      <c r="B430" t="inlineStr">
        <is>
          <t>Cash &amp; Equivalents</t>
        </is>
      </c>
      <c r="C430" t="inlineStr">
        <is>
          <t>FY2026 Q1</t>
        </is>
      </c>
      <c r="D430" t="n">
        <v>2291631000</v>
      </c>
      <c r="E430" t="inlineStr">
        <is>
          <t>CashAndCashEquivalentsAtCarryingValue</t>
        </is>
      </c>
      <c r="F430" t="inlineStr">
        <is>
          <t>10-Q</t>
        </is>
      </c>
      <c r="G430" t="inlineStr">
        <is>
          <t>2026-05-05</t>
        </is>
      </c>
      <c r="H430" t="inlineStr">
        <is>
          <t>2026-05-05</t>
        </is>
      </c>
      <c r="I430" t="inlineStr">
        <is>
          <t>2026-03-31</t>
        </is>
      </c>
      <c r="J430" t="inlineStr">
        <is>
          <t>USD</t>
        </is>
      </c>
      <c r="K430" t="inlineStr">
        <is>
          <t>財報直接申報值</t>
        </is>
      </c>
    </row>
    <row r="431">
      <c r="A431" t="inlineStr">
        <is>
          <t>現金及約當現金</t>
        </is>
      </c>
      <c r="B431" t="inlineStr">
        <is>
          <t>Cash &amp; Equivalents</t>
        </is>
      </c>
      <c r="C431" t="inlineStr">
        <is>
          <t>FY2026 Q2</t>
        </is>
      </c>
      <c r="D431" t="n">
        <v>2030047000</v>
      </c>
      <c r="E431" t="inlineStr">
        <is>
          <t>CashAndCashEquivalentsAtCarryingValue</t>
        </is>
      </c>
      <c r="F431" t="inlineStr">
        <is>
          <t>10-Q</t>
        </is>
      </c>
      <c r="G431" t="inlineStr">
        <is>
          <t>2026-08-04</t>
        </is>
      </c>
      <c r="H431" t="inlineStr">
        <is>
          <t>2026-08-04</t>
        </is>
      </c>
      <c r="I431" t="inlineStr">
        <is>
          <t>2026-06-30</t>
        </is>
      </c>
      <c r="J431" t="inlineStr">
        <is>
          <t>USD</t>
        </is>
      </c>
      <c r="K431" t="inlineStr">
        <is>
          <t>財報直接申報值</t>
        </is>
      </c>
    </row>
    <row r="432">
      <c r="A432" t="inlineStr">
        <is>
          <t>短期投資</t>
        </is>
      </c>
      <c r="B432" t="inlineStr">
        <is>
          <t>Short-Term Investments</t>
        </is>
      </c>
      <c r="C432" t="inlineStr">
        <is>
          <t>FY2021 Q3</t>
        </is>
      </c>
      <c r="D432" t="n">
        <v>148077000</v>
      </c>
      <c r="E432" t="inlineStr">
        <is>
          <t>MarketableSecuritiesCurrent</t>
        </is>
      </c>
      <c r="F432" t="inlineStr">
        <is>
          <t>10-Q</t>
        </is>
      </c>
      <c r="G432" t="inlineStr">
        <is>
          <t>2021-11-09</t>
        </is>
      </c>
      <c r="H432" t="inlineStr">
        <is>
          <t>2021-11-09</t>
        </is>
      </c>
      <c r="I432" t="inlineStr">
        <is>
          <t>2021-09-30</t>
        </is>
      </c>
      <c r="J432" t="inlineStr">
        <is>
          <t>USD</t>
        </is>
      </c>
      <c r="K432" t="inlineStr">
        <is>
          <t>財報直接申報值</t>
        </is>
      </c>
    </row>
    <row r="433">
      <c r="A433" t="inlineStr">
        <is>
          <t>短期投資</t>
        </is>
      </c>
      <c r="B433" t="inlineStr">
        <is>
          <t>Short-Term Investments</t>
        </is>
      </c>
      <c r="C433" t="inlineStr">
        <is>
          <t>FY2021 Q4</t>
        </is>
      </c>
      <c r="D433" t="n">
        <v>234153000</v>
      </c>
      <c r="E433" t="inlineStr">
        <is>
          <t>MarketableSecuritiesCurrent</t>
        </is>
      </c>
      <c r="F433" t="inlineStr">
        <is>
          <t>10-K</t>
        </is>
      </c>
      <c r="G433" t="inlineStr">
        <is>
          <t>2022-02-24</t>
        </is>
      </c>
      <c r="H433" t="inlineStr">
        <is>
          <t>2023-02-21</t>
        </is>
      </c>
      <c r="I433" t="inlineStr">
        <is>
          <t>2021-12-31</t>
        </is>
      </c>
      <c r="J433" t="inlineStr">
        <is>
          <t>USD</t>
        </is>
      </c>
      <c r="K433" t="inlineStr">
        <is>
          <t>財報直接申報值</t>
        </is>
      </c>
    </row>
    <row r="434">
      <c r="A434" t="inlineStr">
        <is>
          <t>短期投資</t>
        </is>
      </c>
      <c r="B434" t="inlineStr">
        <is>
          <t>Short-Term Investments</t>
        </is>
      </c>
      <c r="C434" t="inlineStr">
        <is>
          <t>FY2022 Q1</t>
        </is>
      </c>
      <c r="D434" t="n">
        <v>252563000</v>
      </c>
      <c r="E434" t="inlineStr">
        <is>
          <t>MarketableSecuritiesCurrent</t>
        </is>
      </c>
      <c r="F434" t="inlineStr">
        <is>
          <t>10-Q</t>
        </is>
      </c>
      <c r="G434" t="inlineStr">
        <is>
          <t>2022-05-09</t>
        </is>
      </c>
      <c r="H434" t="inlineStr">
        <is>
          <t>2022-05-09</t>
        </is>
      </c>
      <c r="I434" t="inlineStr">
        <is>
          <t>2022-03-31</t>
        </is>
      </c>
      <c r="J434" t="inlineStr">
        <is>
          <t>USD</t>
        </is>
      </c>
      <c r="K434" t="inlineStr">
        <is>
          <t>財報直接申報值</t>
        </is>
      </c>
    </row>
    <row r="435">
      <c r="A435" t="inlineStr">
        <is>
          <t>短期投資</t>
        </is>
      </c>
      <c r="B435" t="inlineStr">
        <is>
          <t>Short-Term Investments</t>
        </is>
      </c>
      <c r="C435" t="inlineStr">
        <is>
          <t>FY2022 Q2</t>
        </is>
      </c>
      <c r="D435" t="n">
        <v>99210000</v>
      </c>
      <c r="E435" t="inlineStr">
        <is>
          <t>MarketableSecuritiesCurrent</t>
        </is>
      </c>
      <c r="F435" t="inlineStr">
        <is>
          <t>10-Q</t>
        </is>
      </c>
      <c r="G435" t="inlineStr">
        <is>
          <t>2022-08-08</t>
        </is>
      </c>
      <c r="H435" t="inlineStr">
        <is>
          <t>2022-08-08</t>
        </is>
      </c>
      <c r="I435" t="inlineStr">
        <is>
          <t>2022-06-30</t>
        </is>
      </c>
      <c r="J435" t="inlineStr">
        <is>
          <t>USD</t>
        </is>
      </c>
      <c r="K435" t="inlineStr">
        <is>
          <t>財報直接申報值</t>
        </is>
      </c>
    </row>
    <row r="436">
      <c r="A436" t="inlineStr">
        <is>
          <t>短期投資</t>
        </is>
      </c>
      <c r="B436" t="inlineStr">
        <is>
          <t>Short-Term Investments</t>
        </is>
      </c>
      <c r="C436" t="inlineStr">
        <is>
          <t>FY2022 Q3</t>
        </is>
      </c>
      <c r="D436" t="n">
        <v>57342000</v>
      </c>
      <c r="E436" t="inlineStr">
        <is>
          <t>MarketableSecuritiesCurrent</t>
        </is>
      </c>
      <c r="F436" t="inlineStr">
        <is>
          <t>10-Q</t>
        </is>
      </c>
      <c r="G436" t="inlineStr">
        <is>
          <t>2022-11-07</t>
        </is>
      </c>
      <c r="H436" t="inlineStr">
        <is>
          <t>2022-11-07</t>
        </is>
      </c>
      <c r="I436" t="inlineStr">
        <is>
          <t>2022-09-30</t>
        </is>
      </c>
      <c r="J436" t="inlineStr">
        <is>
          <t>USD</t>
        </is>
      </c>
      <c r="K436" t="inlineStr">
        <is>
          <t>財報直接申報值</t>
        </is>
      </c>
    </row>
    <row r="437">
      <c r="A437" t="inlineStr">
        <is>
          <t>短期投資</t>
        </is>
      </c>
      <c r="B437" t="inlineStr">
        <is>
          <t>Short-Term Investments</t>
        </is>
      </c>
      <c r="C437" t="inlineStr">
        <is>
          <t>FY2022 Q4</t>
        </is>
      </c>
      <c r="D437" t="n">
        <v>35135000</v>
      </c>
      <c r="E437" t="inlineStr">
        <is>
          <t>MarketableSecuritiesCurrent</t>
        </is>
      </c>
      <c r="F437" t="inlineStr">
        <is>
          <t>10-K</t>
        </is>
      </c>
      <c r="G437" t="inlineStr">
        <is>
          <t>2023-02-21</t>
        </is>
      </c>
      <c r="H437" t="inlineStr">
        <is>
          <t>2024-02-20</t>
        </is>
      </c>
      <c r="I437" t="inlineStr">
        <is>
          <t>2022-12-31</t>
        </is>
      </c>
      <c r="J437" t="inlineStr">
        <is>
          <t>USD</t>
        </is>
      </c>
      <c r="K437" t="inlineStr">
        <is>
          <t>財報直接申報值</t>
        </is>
      </c>
    </row>
    <row r="438">
      <c r="A438" t="inlineStr">
        <is>
          <t>短期投資</t>
        </is>
      </c>
      <c r="B438" t="inlineStr">
        <is>
          <t>Short-Term Investments</t>
        </is>
      </c>
      <c r="C438" t="inlineStr">
        <is>
          <t>FY2023 Q1</t>
        </is>
      </c>
      <c r="D438" t="n">
        <v>1639797000</v>
      </c>
      <c r="E438" t="inlineStr">
        <is>
          <t>MarketableSecuritiesCurrent</t>
        </is>
      </c>
      <c r="F438" t="inlineStr">
        <is>
          <t>10-Q</t>
        </is>
      </c>
      <c r="G438" t="inlineStr">
        <is>
          <t>2023-05-09</t>
        </is>
      </c>
      <c r="H438" t="inlineStr">
        <is>
          <t>2023-05-09</t>
        </is>
      </c>
      <c r="I438" t="inlineStr">
        <is>
          <t>2023-03-31</t>
        </is>
      </c>
      <c r="J438" t="inlineStr">
        <is>
          <t>USD</t>
        </is>
      </c>
      <c r="K438" t="inlineStr">
        <is>
          <t>財報直接申報值</t>
        </is>
      </c>
    </row>
    <row r="439">
      <c r="A439" t="inlineStr">
        <is>
          <t>短期投資</t>
        </is>
      </c>
      <c r="B439" t="inlineStr">
        <is>
          <t>Short-Term Investments</t>
        </is>
      </c>
      <c r="C439" t="inlineStr">
        <is>
          <t>FY2023 Q2</t>
        </is>
      </c>
      <c r="D439" t="n">
        <v>2047329000</v>
      </c>
      <c r="E439" t="inlineStr">
        <is>
          <t>MarketableSecuritiesCurrent</t>
        </is>
      </c>
      <c r="F439" t="inlineStr">
        <is>
          <t>10-Q</t>
        </is>
      </c>
      <c r="G439" t="inlineStr">
        <is>
          <t>2023-08-08</t>
        </is>
      </c>
      <c r="H439" t="inlineStr">
        <is>
          <t>2023-08-08</t>
        </is>
      </c>
      <c r="I439" t="inlineStr">
        <is>
          <t>2023-06-30</t>
        </is>
      </c>
      <c r="J439" t="inlineStr">
        <is>
          <t>USD</t>
        </is>
      </c>
      <c r="K439" t="inlineStr">
        <is>
          <t>財報直接申報值</t>
        </is>
      </c>
    </row>
    <row r="440">
      <c r="A440" t="inlineStr">
        <is>
          <t>短期投資</t>
        </is>
      </c>
      <c r="B440" t="inlineStr">
        <is>
          <t>Short-Term Investments</t>
        </is>
      </c>
      <c r="C440" t="inlineStr">
        <is>
          <t>FY2023 Q3</t>
        </is>
      </c>
      <c r="D440" t="n">
        <v>2243264000</v>
      </c>
      <c r="E440" t="inlineStr">
        <is>
          <t>MarketableSecuritiesCurrent</t>
        </is>
      </c>
      <c r="F440" t="inlineStr">
        <is>
          <t>10-Q</t>
        </is>
      </c>
      <c r="G440" t="inlineStr">
        <is>
          <t>2023-11-03</t>
        </is>
      </c>
      <c r="H440" t="inlineStr">
        <is>
          <t>2023-11-03</t>
        </is>
      </c>
      <c r="I440" t="inlineStr">
        <is>
          <t>2023-09-30</t>
        </is>
      </c>
      <c r="J440" t="inlineStr">
        <is>
          <t>USD</t>
        </is>
      </c>
      <c r="K440" t="inlineStr">
        <is>
          <t>財報直接申報值</t>
        </is>
      </c>
    </row>
    <row r="441">
      <c r="A441" t="inlineStr">
        <is>
          <t>短期投資</t>
        </is>
      </c>
      <c r="B441" t="inlineStr">
        <is>
          <t>Short-Term Investments</t>
        </is>
      </c>
      <c r="C441" t="inlineStr">
        <is>
          <t>FY2023 Q4</t>
        </is>
      </c>
      <c r="D441" t="n">
        <v>2843132000</v>
      </c>
      <c r="E441" t="inlineStr">
        <is>
          <t>MarketableSecuritiesCurrent</t>
        </is>
      </c>
      <c r="F441" t="inlineStr">
        <is>
          <t>10-K</t>
        </is>
      </c>
      <c r="G441" t="inlineStr">
        <is>
          <t>2024-02-20</t>
        </is>
      </c>
      <c r="H441" t="inlineStr">
        <is>
          <t>2025-02-18</t>
        </is>
      </c>
      <c r="I441" t="inlineStr">
        <is>
          <t>2023-12-31</t>
        </is>
      </c>
      <c r="J441" t="inlineStr">
        <is>
          <t>USD</t>
        </is>
      </c>
      <c r="K441" t="inlineStr">
        <is>
          <t>財報直接申報值</t>
        </is>
      </c>
    </row>
    <row r="442">
      <c r="A442" t="inlineStr">
        <is>
          <t>短期投資</t>
        </is>
      </c>
      <c r="B442" t="inlineStr">
        <is>
          <t>Short-Term Investments</t>
        </is>
      </c>
      <c r="C442" t="inlineStr">
        <is>
          <t>FY2024 Q1</t>
        </is>
      </c>
      <c r="D442" t="n">
        <v>3347512000</v>
      </c>
      <c r="E442" t="inlineStr">
        <is>
          <t>MarketableSecuritiesCurrent</t>
        </is>
      </c>
      <c r="F442" t="inlineStr">
        <is>
          <t>10-Q</t>
        </is>
      </c>
      <c r="G442" t="inlineStr">
        <is>
          <t>2024-05-07</t>
        </is>
      </c>
      <c r="H442" t="inlineStr">
        <is>
          <t>2024-05-07</t>
        </is>
      </c>
      <c r="I442" t="inlineStr">
        <is>
          <t>2024-03-31</t>
        </is>
      </c>
      <c r="J442" t="inlineStr">
        <is>
          <t>USD</t>
        </is>
      </c>
      <c r="K442" t="inlineStr">
        <is>
          <t>財報直接申報值</t>
        </is>
      </c>
    </row>
    <row r="443">
      <c r="A443" t="inlineStr">
        <is>
          <t>短期投資</t>
        </is>
      </c>
      <c r="B443" t="inlineStr">
        <is>
          <t>Short-Term Investments</t>
        </is>
      </c>
      <c r="C443" t="inlineStr">
        <is>
          <t>FY2024 Q2</t>
        </is>
      </c>
      <c r="D443" t="n">
        <v>3485800000</v>
      </c>
      <c r="E443" t="inlineStr">
        <is>
          <t>MarketableSecuritiesCurrent</t>
        </is>
      </c>
      <c r="F443" t="inlineStr">
        <is>
          <t>10-Q</t>
        </is>
      </c>
      <c r="G443" t="inlineStr">
        <is>
          <t>2024-08-06</t>
        </is>
      </c>
      <c r="H443" t="inlineStr">
        <is>
          <t>2024-08-06</t>
        </is>
      </c>
      <c r="I443" t="inlineStr">
        <is>
          <t>2024-06-30</t>
        </is>
      </c>
      <c r="J443" t="inlineStr">
        <is>
          <t>USD</t>
        </is>
      </c>
      <c r="K443" t="inlineStr">
        <is>
          <t>財報直接申報值</t>
        </is>
      </c>
    </row>
    <row r="444">
      <c r="A444" t="inlineStr">
        <is>
          <t>短期投資</t>
        </is>
      </c>
      <c r="B444" t="inlineStr">
        <is>
          <t>Short-Term Investments</t>
        </is>
      </c>
      <c r="C444" t="inlineStr">
        <is>
          <t>FY2024 Q3</t>
        </is>
      </c>
      <c r="D444" t="n">
        <v>3795949000</v>
      </c>
      <c r="E444" t="inlineStr">
        <is>
          <t>MarketableSecuritiesCurrent</t>
        </is>
      </c>
      <c r="F444" t="inlineStr">
        <is>
          <t>10-Q</t>
        </is>
      </c>
      <c r="G444" t="inlineStr">
        <is>
          <t>2024-11-05</t>
        </is>
      </c>
      <c r="H444" t="inlineStr">
        <is>
          <t>2024-11-05</t>
        </is>
      </c>
      <c r="I444" t="inlineStr">
        <is>
          <t>2024-09-30</t>
        </is>
      </c>
      <c r="J444" t="inlineStr">
        <is>
          <t>USD</t>
        </is>
      </c>
      <c r="K444" t="inlineStr">
        <is>
          <t>財報直接申報值</t>
        </is>
      </c>
    </row>
    <row r="445">
      <c r="A445" t="inlineStr">
        <is>
          <t>短期投資</t>
        </is>
      </c>
      <c r="B445" t="inlineStr">
        <is>
          <t>Short-Term Investments</t>
        </is>
      </c>
      <c r="C445" t="inlineStr">
        <is>
          <t>FY2024 Q4</t>
        </is>
      </c>
      <c r="D445" t="n">
        <v>3131463000</v>
      </c>
      <c r="E445" t="inlineStr">
        <is>
          <t>MarketableSecuritiesCurrent</t>
        </is>
      </c>
      <c r="F445" t="inlineStr">
        <is>
          <t>10-K</t>
        </is>
      </c>
      <c r="G445" t="inlineStr">
        <is>
          <t>2025-02-18</t>
        </is>
      </c>
      <c r="H445" t="inlineStr">
        <is>
          <t>2026-02-17</t>
        </is>
      </c>
      <c r="I445" t="inlineStr">
        <is>
          <t>2024-12-31</t>
        </is>
      </c>
      <c r="J445" t="inlineStr">
        <is>
          <t>USD</t>
        </is>
      </c>
      <c r="K445" t="inlineStr">
        <is>
          <t>財報直接申報值</t>
        </is>
      </c>
    </row>
    <row r="446">
      <c r="A446" t="inlineStr">
        <is>
          <t>短期投資</t>
        </is>
      </c>
      <c r="B446" t="inlineStr">
        <is>
          <t>Short-Term Investments</t>
        </is>
      </c>
      <c r="C446" t="inlineStr">
        <is>
          <t>FY2025 Q1</t>
        </is>
      </c>
      <c r="D446" t="n">
        <v>4437225000</v>
      </c>
      <c r="E446" t="inlineStr">
        <is>
          <t>MarketableSecuritiesCurrent</t>
        </is>
      </c>
      <c r="F446" t="inlineStr">
        <is>
          <t>10-Q</t>
        </is>
      </c>
      <c r="G446" t="inlineStr">
        <is>
          <t>2025-05-06</t>
        </is>
      </c>
      <c r="H446" t="inlineStr">
        <is>
          <t>2025-05-06</t>
        </is>
      </c>
      <c r="I446" t="inlineStr">
        <is>
          <t>2025-03-31</t>
        </is>
      </c>
      <c r="J446" t="inlineStr">
        <is>
          <t>USD</t>
        </is>
      </c>
      <c r="K446" t="inlineStr">
        <is>
          <t>財報直接申報值</t>
        </is>
      </c>
    </row>
    <row r="447">
      <c r="A447" t="inlineStr">
        <is>
          <t>短期投資</t>
        </is>
      </c>
      <c r="B447" t="inlineStr">
        <is>
          <t>Short-Term Investments</t>
        </is>
      </c>
      <c r="C447" t="inlineStr">
        <is>
          <t>FY2025 Q2</t>
        </is>
      </c>
      <c r="D447" t="n">
        <v>5070875000</v>
      </c>
      <c r="E447" t="inlineStr">
        <is>
          <t>MarketableSecuritiesCurrent</t>
        </is>
      </c>
      <c r="F447" t="inlineStr">
        <is>
          <t>10-Q</t>
        </is>
      </c>
      <c r="G447" t="inlineStr">
        <is>
          <t>2025-08-05</t>
        </is>
      </c>
      <c r="H447" t="inlineStr">
        <is>
          <t>2025-08-05</t>
        </is>
      </c>
      <c r="I447" t="inlineStr">
        <is>
          <t>2025-06-30</t>
        </is>
      </c>
      <c r="J447" t="inlineStr">
        <is>
          <t>USD</t>
        </is>
      </c>
      <c r="K447" t="inlineStr">
        <is>
          <t>財報直接申報值</t>
        </is>
      </c>
    </row>
    <row r="448">
      <c r="A448" t="inlineStr">
        <is>
          <t>短期投資</t>
        </is>
      </c>
      <c r="B448" t="inlineStr">
        <is>
          <t>Short-Term Investments</t>
        </is>
      </c>
      <c r="C448" t="inlineStr">
        <is>
          <t>FY2025 Q3</t>
        </is>
      </c>
      <c r="D448" t="n">
        <v>4821850000</v>
      </c>
      <c r="E448" t="inlineStr">
        <is>
          <t>MarketableSecuritiesCurrent</t>
        </is>
      </c>
      <c r="F448" t="inlineStr">
        <is>
          <t>10-Q</t>
        </is>
      </c>
      <c r="G448" t="inlineStr">
        <is>
          <t>2025-11-04</t>
        </is>
      </c>
      <c r="H448" t="inlineStr">
        <is>
          <t>2025-11-04</t>
        </is>
      </c>
      <c r="I448" t="inlineStr">
        <is>
          <t>2025-09-30</t>
        </is>
      </c>
      <c r="J448" t="inlineStr">
        <is>
          <t>USD</t>
        </is>
      </c>
      <c r="K448" t="inlineStr">
        <is>
          <t>財報直接申報值</t>
        </is>
      </c>
    </row>
    <row r="449">
      <c r="A449" t="inlineStr">
        <is>
          <t>短期投資</t>
        </is>
      </c>
      <c r="B449" t="inlineStr">
        <is>
          <t>Short-Term Investments</t>
        </is>
      </c>
      <c r="C449" t="inlineStr">
        <is>
          <t>FY2025 Q4</t>
        </is>
      </c>
      <c r="D449" t="n">
        <v>5753247000</v>
      </c>
      <c r="E449" t="inlineStr">
        <is>
          <t>MarketableSecuritiesCurrent</t>
        </is>
      </c>
      <c r="F449" t="inlineStr">
        <is>
          <t>10-Q</t>
        </is>
      </c>
      <c r="G449" t="inlineStr">
        <is>
          <t>2026-02-17</t>
        </is>
      </c>
      <c r="H449" t="inlineStr">
        <is>
          <t>2026-08-04</t>
        </is>
      </c>
      <c r="I449" t="inlineStr">
        <is>
          <t>2025-12-31</t>
        </is>
      </c>
      <c r="J449" t="inlineStr">
        <is>
          <t>USD</t>
        </is>
      </c>
      <c r="K449" t="inlineStr">
        <is>
          <t>財報直接申報值</t>
        </is>
      </c>
    </row>
    <row r="450">
      <c r="A450" t="inlineStr">
        <is>
          <t>短期投資</t>
        </is>
      </c>
      <c r="B450" t="inlineStr">
        <is>
          <t>Short-Term Investments</t>
        </is>
      </c>
      <c r="C450" t="inlineStr">
        <is>
          <t>FY2026 Q1</t>
        </is>
      </c>
      <c r="D450" t="n">
        <v>5734782000</v>
      </c>
      <c r="E450" t="inlineStr">
        <is>
          <t>MarketableSecuritiesCurrent</t>
        </is>
      </c>
      <c r="F450" t="inlineStr">
        <is>
          <t>10-Q</t>
        </is>
      </c>
      <c r="G450" t="inlineStr">
        <is>
          <t>2026-05-05</t>
        </is>
      </c>
      <c r="H450" t="inlineStr">
        <is>
          <t>2026-05-05</t>
        </is>
      </c>
      <c r="I450" t="inlineStr">
        <is>
          <t>2026-03-31</t>
        </is>
      </c>
      <c r="J450" t="inlineStr">
        <is>
          <t>USD</t>
        </is>
      </c>
      <c r="K450" t="inlineStr">
        <is>
          <t>財報直接申報值</t>
        </is>
      </c>
    </row>
    <row r="451">
      <c r="A451" t="inlineStr">
        <is>
          <t>短期投資</t>
        </is>
      </c>
      <c r="B451" t="inlineStr">
        <is>
          <t>Short-Term Investments</t>
        </is>
      </c>
      <c r="C451" t="inlineStr">
        <is>
          <t>FY2026 Q2</t>
        </is>
      </c>
      <c r="D451" t="n">
        <v>7379052000</v>
      </c>
      <c r="E451" t="inlineStr">
        <is>
          <t>MarketableSecuritiesCurrent</t>
        </is>
      </c>
      <c r="F451" t="inlineStr">
        <is>
          <t>10-Q</t>
        </is>
      </c>
      <c r="G451" t="inlineStr">
        <is>
          <t>2026-08-04</t>
        </is>
      </c>
      <c r="H451" t="inlineStr">
        <is>
          <t>2026-08-04</t>
        </is>
      </c>
      <c r="I451" t="inlineStr">
        <is>
          <t>2026-06-30</t>
        </is>
      </c>
      <c r="J451" t="inlineStr">
        <is>
          <t>USD</t>
        </is>
      </c>
      <c r="K451" t="inlineStr">
        <is>
          <t>財報直接申報值</t>
        </is>
      </c>
    </row>
    <row r="452">
      <c r="A452" t="inlineStr">
        <is>
          <t>應收帳款淨額</t>
        </is>
      </c>
      <c r="B452" t="inlineStr">
        <is>
          <t>Accounts Receivable, Net</t>
        </is>
      </c>
      <c r="C452" t="inlineStr">
        <is>
          <t>FY2021 Q1</t>
        </is>
      </c>
      <c r="D452" t="n">
        <v>151400000</v>
      </c>
      <c r="E452" t="inlineStr">
        <is>
          <t>AccountsReceivableNetCurrent</t>
        </is>
      </c>
      <c r="F452" t="inlineStr">
        <is>
          <t>10-Q</t>
        </is>
      </c>
      <c r="G452" t="inlineStr">
        <is>
          <t>2021-05-12</t>
        </is>
      </c>
      <c r="H452" t="inlineStr">
        <is>
          <t>2021-05-12</t>
        </is>
      </c>
      <c r="I452" t="inlineStr">
        <is>
          <t>2021-03-31</t>
        </is>
      </c>
      <c r="J452" t="inlineStr">
        <is>
          <t>USD</t>
        </is>
      </c>
      <c r="K452" t="inlineStr">
        <is>
          <t>財報直接申報值</t>
        </is>
      </c>
    </row>
    <row r="453">
      <c r="A453" t="inlineStr">
        <is>
          <t>應收帳款淨額</t>
        </is>
      </c>
      <c r="B453" t="inlineStr">
        <is>
          <t>Accounts Receivable, Net</t>
        </is>
      </c>
      <c r="C453" t="inlineStr">
        <is>
          <t>FY2021 Q2</t>
        </is>
      </c>
      <c r="D453" t="n">
        <v>242998000</v>
      </c>
      <c r="E453" t="inlineStr">
        <is>
          <t>AccountsReceivableNetCurrent</t>
        </is>
      </c>
      <c r="F453" t="inlineStr">
        <is>
          <t>10-Q</t>
        </is>
      </c>
      <c r="G453" t="inlineStr">
        <is>
          <t>2021-08-12</t>
        </is>
      </c>
      <c r="H453" t="inlineStr">
        <is>
          <t>2021-08-12</t>
        </is>
      </c>
      <c r="I453" t="inlineStr">
        <is>
          <t>2021-06-30</t>
        </is>
      </c>
      <c r="J453" t="inlineStr">
        <is>
          <t>USD</t>
        </is>
      </c>
      <c r="K453" t="inlineStr">
        <is>
          <t>財報直接申報值</t>
        </is>
      </c>
    </row>
    <row r="454">
      <c r="A454" t="inlineStr">
        <is>
          <t>應收帳款淨額</t>
        </is>
      </c>
      <c r="B454" t="inlineStr">
        <is>
          <t>Accounts Receivable, Net</t>
        </is>
      </c>
      <c r="C454" t="inlineStr">
        <is>
          <t>FY2021 Q3</t>
        </is>
      </c>
      <c r="D454" t="n">
        <v>174405000</v>
      </c>
      <c r="E454" t="inlineStr">
        <is>
          <t>AccountsReceivableNetCurrent</t>
        </is>
      </c>
      <c r="F454" t="inlineStr">
        <is>
          <t>10-Q</t>
        </is>
      </c>
      <c r="G454" t="inlineStr">
        <is>
          <t>2021-11-09</t>
        </is>
      </c>
      <c r="H454" t="inlineStr">
        <is>
          <t>2021-11-09</t>
        </is>
      </c>
      <c r="I454" t="inlineStr">
        <is>
          <t>2021-09-30</t>
        </is>
      </c>
      <c r="J454" t="inlineStr">
        <is>
          <t>USD</t>
        </is>
      </c>
      <c r="K454" t="inlineStr">
        <is>
          <t>財報直接申報值</t>
        </is>
      </c>
    </row>
    <row r="455">
      <c r="A455" t="inlineStr">
        <is>
          <t>應收帳款淨額</t>
        </is>
      </c>
      <c r="B455" t="inlineStr">
        <is>
          <t>Accounts Receivable, Net</t>
        </is>
      </c>
      <c r="C455" t="inlineStr">
        <is>
          <t>FY2021 Q4</t>
        </is>
      </c>
      <c r="D455" t="n">
        <v>190923000</v>
      </c>
      <c r="E455" t="inlineStr">
        <is>
          <t>AccountsReceivableNetCurrent</t>
        </is>
      </c>
      <c r="F455" t="inlineStr">
        <is>
          <t>10-K</t>
        </is>
      </c>
      <c r="G455" t="inlineStr">
        <is>
          <t>2022-02-24</t>
        </is>
      </c>
      <c r="H455" t="inlineStr">
        <is>
          <t>2023-02-21</t>
        </is>
      </c>
      <c r="I455" t="inlineStr">
        <is>
          <t>2021-12-31</t>
        </is>
      </c>
      <c r="J455" t="inlineStr">
        <is>
          <t>USD</t>
        </is>
      </c>
      <c r="K455" t="inlineStr">
        <is>
          <t>財報直接申報值</t>
        </is>
      </c>
    </row>
    <row r="456">
      <c r="A456" t="inlineStr">
        <is>
          <t>應收帳款淨額</t>
        </is>
      </c>
      <c r="B456" t="inlineStr">
        <is>
          <t>Accounts Receivable, Net</t>
        </is>
      </c>
      <c r="C456" t="inlineStr">
        <is>
          <t>FY2022 Q1</t>
        </is>
      </c>
      <c r="D456" t="n">
        <v>256554000</v>
      </c>
      <c r="E456" t="inlineStr">
        <is>
          <t>AccountsReceivableNetCurrent</t>
        </is>
      </c>
      <c r="F456" t="inlineStr">
        <is>
          <t>10-Q</t>
        </is>
      </c>
      <c r="G456" t="inlineStr">
        <is>
          <t>2022-05-09</t>
        </is>
      </c>
      <c r="H456" t="inlineStr">
        <is>
          <t>2022-05-09</t>
        </is>
      </c>
      <c r="I456" t="inlineStr">
        <is>
          <t>2022-03-31</t>
        </is>
      </c>
      <c r="J456" t="inlineStr">
        <is>
          <t>USD</t>
        </is>
      </c>
      <c r="K456" t="inlineStr">
        <is>
          <t>財報直接申報值</t>
        </is>
      </c>
    </row>
    <row r="457">
      <c r="A457" t="inlineStr">
        <is>
          <t>應收帳款淨額</t>
        </is>
      </c>
      <c r="B457" t="inlineStr">
        <is>
          <t>Accounts Receivable, Net</t>
        </is>
      </c>
      <c r="C457" t="inlineStr">
        <is>
          <t>FY2022 Q2</t>
        </is>
      </c>
      <c r="D457" t="n">
        <v>265826000</v>
      </c>
      <c r="E457" t="inlineStr">
        <is>
          <t>AccountsReceivableNetCurrent</t>
        </is>
      </c>
      <c r="F457" t="inlineStr">
        <is>
          <t>10-Q</t>
        </is>
      </c>
      <c r="G457" t="inlineStr">
        <is>
          <t>2022-08-08</t>
        </is>
      </c>
      <c r="H457" t="inlineStr">
        <is>
          <t>2022-08-08</t>
        </is>
      </c>
      <c r="I457" t="inlineStr">
        <is>
          <t>2022-06-30</t>
        </is>
      </c>
      <c r="J457" t="inlineStr">
        <is>
          <t>USD</t>
        </is>
      </c>
      <c r="K457" t="inlineStr">
        <is>
          <t>財報直接申報值</t>
        </is>
      </c>
    </row>
    <row r="458">
      <c r="A458" t="inlineStr">
        <is>
          <t>應收帳款淨額</t>
        </is>
      </c>
      <c r="B458" t="inlineStr">
        <is>
          <t>Accounts Receivable, Net</t>
        </is>
      </c>
      <c r="C458" t="inlineStr">
        <is>
          <t>FY2022 Q3</t>
        </is>
      </c>
      <c r="D458" t="n">
        <v>343264000</v>
      </c>
      <c r="E458" t="inlineStr">
        <is>
          <t>AccountsReceivableNetCurrent</t>
        </is>
      </c>
      <c r="F458" t="inlineStr">
        <is>
          <t>10-Q</t>
        </is>
      </c>
      <c r="G458" t="inlineStr">
        <is>
          <t>2022-11-07</t>
        </is>
      </c>
      <c r="H458" t="inlineStr">
        <is>
          <t>2022-11-07</t>
        </is>
      </c>
      <c r="I458" t="inlineStr">
        <is>
          <t>2022-09-30</t>
        </is>
      </c>
      <c r="J458" t="inlineStr">
        <is>
          <t>USD</t>
        </is>
      </c>
      <c r="K458" t="inlineStr">
        <is>
          <t>財報直接申報值</t>
        </is>
      </c>
    </row>
    <row r="459">
      <c r="A459" t="inlineStr">
        <is>
          <t>應收帳款淨額</t>
        </is>
      </c>
      <c r="B459" t="inlineStr">
        <is>
          <t>Accounts Receivable, Net</t>
        </is>
      </c>
      <c r="C459" t="inlineStr">
        <is>
          <t>FY2022 Q4</t>
        </is>
      </c>
      <c r="D459" t="n">
        <v>258346000</v>
      </c>
      <c r="E459" t="inlineStr">
        <is>
          <t>AccountsReceivableNetCurrent</t>
        </is>
      </c>
      <c r="F459" t="inlineStr">
        <is>
          <t>10-K</t>
        </is>
      </c>
      <c r="G459" t="inlineStr">
        <is>
          <t>2023-02-21</t>
        </is>
      </c>
      <c r="H459" t="inlineStr">
        <is>
          <t>2024-02-20</t>
        </is>
      </c>
      <c r="I459" t="inlineStr">
        <is>
          <t>2022-12-31</t>
        </is>
      </c>
      <c r="J459" t="inlineStr">
        <is>
          <t>USD</t>
        </is>
      </c>
      <c r="K459" t="inlineStr">
        <is>
          <t>財報直接申報值</t>
        </is>
      </c>
    </row>
    <row r="460">
      <c r="A460" t="inlineStr">
        <is>
          <t>應收帳款淨額</t>
        </is>
      </c>
      <c r="B460" t="inlineStr">
        <is>
          <t>Accounts Receivable, Net</t>
        </is>
      </c>
      <c r="C460" t="inlineStr">
        <is>
          <t>FY2023 Q1</t>
        </is>
      </c>
      <c r="D460" t="n">
        <v>254041000</v>
      </c>
      <c r="E460" t="inlineStr">
        <is>
          <t>AccountsReceivableNetCurrent</t>
        </is>
      </c>
      <c r="F460" t="inlineStr">
        <is>
          <t>10-Q</t>
        </is>
      </c>
      <c r="G460" t="inlineStr">
        <is>
          <t>2023-05-09</t>
        </is>
      </c>
      <c r="H460" t="inlineStr">
        <is>
          <t>2023-05-09</t>
        </is>
      </c>
      <c r="I460" t="inlineStr">
        <is>
          <t>2023-03-31</t>
        </is>
      </c>
      <c r="J460" t="inlineStr">
        <is>
          <t>USD</t>
        </is>
      </c>
      <c r="K460" t="inlineStr">
        <is>
          <t>財報直接申報值</t>
        </is>
      </c>
    </row>
    <row r="461">
      <c r="A461" t="inlineStr">
        <is>
          <t>應收帳款淨額</t>
        </is>
      </c>
      <c r="B461" t="inlineStr">
        <is>
          <t>Accounts Receivable, Net</t>
        </is>
      </c>
      <c r="C461" t="inlineStr">
        <is>
          <t>FY2023 Q2</t>
        </is>
      </c>
      <c r="D461" t="n">
        <v>375756000</v>
      </c>
      <c r="E461" t="inlineStr">
        <is>
          <t>AccountsReceivableNetCurrent</t>
        </is>
      </c>
      <c r="F461" t="inlineStr">
        <is>
          <t>10-Q</t>
        </is>
      </c>
      <c r="G461" t="inlineStr">
        <is>
          <t>2023-08-08</t>
        </is>
      </c>
      <c r="H461" t="inlineStr">
        <is>
          <t>2023-08-08</t>
        </is>
      </c>
      <c r="I461" t="inlineStr">
        <is>
          <t>2023-06-30</t>
        </is>
      </c>
      <c r="J461" t="inlineStr">
        <is>
          <t>USD</t>
        </is>
      </c>
      <c r="K461" t="inlineStr">
        <is>
          <t>財報直接申報值</t>
        </is>
      </c>
    </row>
    <row r="462">
      <c r="A462" t="inlineStr">
        <is>
          <t>應收帳款淨額</t>
        </is>
      </c>
      <c r="B462" t="inlineStr">
        <is>
          <t>Accounts Receivable, Net</t>
        </is>
      </c>
      <c r="C462" t="inlineStr">
        <is>
          <t>FY2023 Q3</t>
        </is>
      </c>
      <c r="D462" t="n">
        <v>430269000</v>
      </c>
      <c r="E462" t="inlineStr">
        <is>
          <t>AccountsReceivableNetCurrent</t>
        </is>
      </c>
      <c r="F462" t="inlineStr">
        <is>
          <t>10-Q</t>
        </is>
      </c>
      <c r="G462" t="inlineStr">
        <is>
          <t>2023-11-03</t>
        </is>
      </c>
      <c r="H462" t="inlineStr">
        <is>
          <t>2023-11-03</t>
        </is>
      </c>
      <c r="I462" t="inlineStr">
        <is>
          <t>2023-09-30</t>
        </is>
      </c>
      <c r="J462" t="inlineStr">
        <is>
          <t>USD</t>
        </is>
      </c>
      <c r="K462" t="inlineStr">
        <is>
          <t>財報直接申報值</t>
        </is>
      </c>
    </row>
    <row r="463">
      <c r="A463" t="inlineStr">
        <is>
          <t>應收帳款淨額</t>
        </is>
      </c>
      <c r="B463" t="inlineStr">
        <is>
          <t>Accounts Receivable, Net</t>
        </is>
      </c>
      <c r="C463" t="inlineStr">
        <is>
          <t>FY2023 Q4</t>
        </is>
      </c>
      <c r="D463" t="n">
        <v>364784000</v>
      </c>
      <c r="E463" t="inlineStr">
        <is>
          <t>AccountsReceivableNetCurrent</t>
        </is>
      </c>
      <c r="F463" t="inlineStr">
        <is>
          <t>10-K</t>
        </is>
      </c>
      <c r="G463" t="inlineStr">
        <is>
          <t>2024-02-20</t>
        </is>
      </c>
      <c r="H463" t="inlineStr">
        <is>
          <t>2025-02-18</t>
        </is>
      </c>
      <c r="I463" t="inlineStr">
        <is>
          <t>2023-12-31</t>
        </is>
      </c>
      <c r="J463" t="inlineStr">
        <is>
          <t>USD</t>
        </is>
      </c>
      <c r="K463" t="inlineStr">
        <is>
          <t>財報直接申報值</t>
        </is>
      </c>
    </row>
    <row r="464">
      <c r="A464" t="inlineStr">
        <is>
          <t>應收帳款淨額</t>
        </is>
      </c>
      <c r="B464" t="inlineStr">
        <is>
          <t>Accounts Receivable, Net</t>
        </is>
      </c>
      <c r="C464" t="inlineStr">
        <is>
          <t>FY2024 Q1</t>
        </is>
      </c>
      <c r="D464" t="n">
        <v>486986000</v>
      </c>
      <c r="E464" t="inlineStr">
        <is>
          <t>AccountsReceivableNetCurrent</t>
        </is>
      </c>
      <c r="F464" t="inlineStr">
        <is>
          <t>10-Q</t>
        </is>
      </c>
      <c r="G464" t="inlineStr">
        <is>
          <t>2024-05-07</t>
        </is>
      </c>
      <c r="H464" t="inlineStr">
        <is>
          <t>2024-05-07</t>
        </is>
      </c>
      <c r="I464" t="inlineStr">
        <is>
          <t>2024-03-31</t>
        </is>
      </c>
      <c r="J464" t="inlineStr">
        <is>
          <t>USD</t>
        </is>
      </c>
      <c r="K464" t="inlineStr">
        <is>
          <t>財報直接申報值</t>
        </is>
      </c>
    </row>
    <row r="465">
      <c r="A465" t="inlineStr">
        <is>
          <t>應收帳款淨額</t>
        </is>
      </c>
      <c r="B465" t="inlineStr">
        <is>
          <t>Accounts Receivable, Net</t>
        </is>
      </c>
      <c r="C465" t="inlineStr">
        <is>
          <t>FY2024 Q2</t>
        </is>
      </c>
      <c r="D465" t="n">
        <v>659339000</v>
      </c>
      <c r="E465" t="inlineStr">
        <is>
          <t>AccountsReceivableNetCurrent</t>
        </is>
      </c>
      <c r="F465" t="inlineStr">
        <is>
          <t>10-Q</t>
        </is>
      </c>
      <c r="G465" t="inlineStr">
        <is>
          <t>2024-08-06</t>
        </is>
      </c>
      <c r="H465" t="inlineStr">
        <is>
          <t>2024-08-06</t>
        </is>
      </c>
      <c r="I465" t="inlineStr">
        <is>
          <t>2024-06-30</t>
        </is>
      </c>
      <c r="J465" t="inlineStr">
        <is>
          <t>USD</t>
        </is>
      </c>
      <c r="K465" t="inlineStr">
        <is>
          <t>財報直接申報值</t>
        </is>
      </c>
    </row>
    <row r="466">
      <c r="A466" t="inlineStr">
        <is>
          <t>應收帳款淨額</t>
        </is>
      </c>
      <c r="B466" t="inlineStr">
        <is>
          <t>Accounts Receivable, Net</t>
        </is>
      </c>
      <c r="C466" t="inlineStr">
        <is>
          <t>FY2024 Q3</t>
        </is>
      </c>
      <c r="D466" t="n">
        <v>668110000</v>
      </c>
      <c r="E466" t="inlineStr">
        <is>
          <t>AccountsReceivableNetCurrent</t>
        </is>
      </c>
      <c r="F466" t="inlineStr">
        <is>
          <t>10-Q</t>
        </is>
      </c>
      <c r="G466" t="inlineStr">
        <is>
          <t>2024-11-05</t>
        </is>
      </c>
      <c r="H466" t="inlineStr">
        <is>
          <t>2024-11-05</t>
        </is>
      </c>
      <c r="I466" t="inlineStr">
        <is>
          <t>2024-09-30</t>
        </is>
      </c>
      <c r="J466" t="inlineStr">
        <is>
          <t>USD</t>
        </is>
      </c>
      <c r="K466" t="inlineStr">
        <is>
          <t>財報直接申報值</t>
        </is>
      </c>
    </row>
    <row r="467">
      <c r="A467" t="inlineStr">
        <is>
          <t>應收帳款淨額</t>
        </is>
      </c>
      <c r="B467" t="inlineStr">
        <is>
          <t>Accounts Receivable, Net</t>
        </is>
      </c>
      <c r="C467" t="inlineStr">
        <is>
          <t>FY2024 Q4</t>
        </is>
      </c>
      <c r="D467" t="n">
        <v>575048000</v>
      </c>
      <c r="E467" t="inlineStr">
        <is>
          <t>AccountsReceivableNetCurrent</t>
        </is>
      </c>
      <c r="F467" t="inlineStr">
        <is>
          <t>10-K</t>
        </is>
      </c>
      <c r="G467" t="inlineStr">
        <is>
          <t>2025-02-18</t>
        </is>
      </c>
      <c r="H467" t="inlineStr">
        <is>
          <t>2026-02-17</t>
        </is>
      </c>
      <c r="I467" t="inlineStr">
        <is>
          <t>2024-12-31</t>
        </is>
      </c>
      <c r="J467" t="inlineStr">
        <is>
          <t>USD</t>
        </is>
      </c>
      <c r="K467" t="inlineStr">
        <is>
          <t>財報直接申報值</t>
        </is>
      </c>
    </row>
    <row r="468">
      <c r="A468" t="inlineStr">
        <is>
          <t>應收帳款淨額</t>
        </is>
      </c>
      <c r="B468" t="inlineStr">
        <is>
          <t>Accounts Receivable, Net</t>
        </is>
      </c>
      <c r="C468" t="inlineStr">
        <is>
          <t>FY2025 Q1</t>
        </is>
      </c>
      <c r="D468" t="n">
        <v>725205000</v>
      </c>
      <c r="E468" t="inlineStr">
        <is>
          <t>AccountsReceivableNetCurrent</t>
        </is>
      </c>
      <c r="F468" t="inlineStr">
        <is>
          <t>10-Q</t>
        </is>
      </c>
      <c r="G468" t="inlineStr">
        <is>
          <t>2025-05-06</t>
        </is>
      </c>
      <c r="H468" t="inlineStr">
        <is>
          <t>2025-05-06</t>
        </is>
      </c>
      <c r="I468" t="inlineStr">
        <is>
          <t>2025-03-31</t>
        </is>
      </c>
      <c r="J468" t="inlineStr">
        <is>
          <t>USD</t>
        </is>
      </c>
      <c r="K468" t="inlineStr">
        <is>
          <t>財報直接申報值</t>
        </is>
      </c>
    </row>
    <row r="469">
      <c r="A469" t="inlineStr">
        <is>
          <t>應收帳款淨額</t>
        </is>
      </c>
      <c r="B469" t="inlineStr">
        <is>
          <t>Accounts Receivable, Net</t>
        </is>
      </c>
      <c r="C469" t="inlineStr">
        <is>
          <t>FY2025 Q2</t>
        </is>
      </c>
      <c r="D469" t="n">
        <v>747484000</v>
      </c>
      <c r="E469" t="inlineStr">
        <is>
          <t>AccountsReceivableNetCurrent</t>
        </is>
      </c>
      <c r="F469" t="inlineStr">
        <is>
          <t>10-Q</t>
        </is>
      </c>
      <c r="G469" t="inlineStr">
        <is>
          <t>2025-08-05</t>
        </is>
      </c>
      <c r="H469" t="inlineStr">
        <is>
          <t>2025-08-05</t>
        </is>
      </c>
      <c r="I469" t="inlineStr">
        <is>
          <t>2025-06-30</t>
        </is>
      </c>
      <c r="J469" t="inlineStr">
        <is>
          <t>USD</t>
        </is>
      </c>
      <c r="K469" t="inlineStr">
        <is>
          <t>財報直接申報值</t>
        </is>
      </c>
    </row>
    <row r="470">
      <c r="A470" t="inlineStr">
        <is>
          <t>應收帳款淨額</t>
        </is>
      </c>
      <c r="B470" t="inlineStr">
        <is>
          <t>Accounts Receivable, Net</t>
        </is>
      </c>
      <c r="C470" t="inlineStr">
        <is>
          <t>FY2025 Q3</t>
        </is>
      </c>
      <c r="D470" t="n">
        <v>1005910000</v>
      </c>
      <c r="E470" t="inlineStr">
        <is>
          <t>AccountsReceivableNetCurrent</t>
        </is>
      </c>
      <c r="F470" t="inlineStr">
        <is>
          <t>10-Q</t>
        </is>
      </c>
      <c r="G470" t="inlineStr">
        <is>
          <t>2025-11-04</t>
        </is>
      </c>
      <c r="H470" t="inlineStr">
        <is>
          <t>2025-11-04</t>
        </is>
      </c>
      <c r="I470" t="inlineStr">
        <is>
          <t>2025-09-30</t>
        </is>
      </c>
      <c r="J470" t="inlineStr">
        <is>
          <t>USD</t>
        </is>
      </c>
      <c r="K470" t="inlineStr">
        <is>
          <t>財報直接申報值</t>
        </is>
      </c>
    </row>
    <row r="471">
      <c r="A471" t="inlineStr">
        <is>
          <t>應收帳款淨額</t>
        </is>
      </c>
      <c r="B471" t="inlineStr">
        <is>
          <t>Accounts Receivable, Net</t>
        </is>
      </c>
      <c r="C471" t="inlineStr">
        <is>
          <t>FY2025 Q4</t>
        </is>
      </c>
      <c r="D471" t="n">
        <v>1042065000</v>
      </c>
      <c r="E471" t="inlineStr">
        <is>
          <t>AccountsReceivableNetCurrent</t>
        </is>
      </c>
      <c r="F471" t="inlineStr">
        <is>
          <t>10-Q</t>
        </is>
      </c>
      <c r="G471" t="inlineStr">
        <is>
          <t>2026-02-17</t>
        </is>
      </c>
      <c r="H471" t="inlineStr">
        <is>
          <t>2026-08-04</t>
        </is>
      </c>
      <c r="I471" t="inlineStr">
        <is>
          <t>2025-12-31</t>
        </is>
      </c>
      <c r="J471" t="inlineStr">
        <is>
          <t>USD</t>
        </is>
      </c>
      <c r="K471" t="inlineStr">
        <is>
          <t>財報直接申報值</t>
        </is>
      </c>
    </row>
    <row r="472">
      <c r="A472" t="inlineStr">
        <is>
          <t>應收帳款淨額</t>
        </is>
      </c>
      <c r="B472" t="inlineStr">
        <is>
          <t>Accounts Receivable, Net</t>
        </is>
      </c>
      <c r="C472" t="inlineStr">
        <is>
          <t>FY2026 Q1</t>
        </is>
      </c>
      <c r="D472" t="n">
        <v>1405588000</v>
      </c>
      <c r="E472" t="inlineStr">
        <is>
          <t>AccountsReceivableNetCurrent</t>
        </is>
      </c>
      <c r="F472" t="inlineStr">
        <is>
          <t>10-Q</t>
        </is>
      </c>
      <c r="G472" t="inlineStr">
        <is>
          <t>2026-05-05</t>
        </is>
      </c>
      <c r="H472" t="inlineStr">
        <is>
          <t>2026-05-05</t>
        </is>
      </c>
      <c r="I472" t="inlineStr">
        <is>
          <t>2026-03-31</t>
        </is>
      </c>
      <c r="J472" t="inlineStr">
        <is>
          <t>USD</t>
        </is>
      </c>
      <c r="K472" t="inlineStr">
        <is>
          <t>財報直接申報值</t>
        </is>
      </c>
    </row>
    <row r="473">
      <c r="A473" t="inlineStr">
        <is>
          <t>應收帳款淨額</t>
        </is>
      </c>
      <c r="B473" t="inlineStr">
        <is>
          <t>Accounts Receivable, Net</t>
        </is>
      </c>
      <c r="C473" t="inlineStr">
        <is>
          <t>FY2026 Q2</t>
        </is>
      </c>
      <c r="D473" t="n">
        <v>1485249000</v>
      </c>
      <c r="E473" t="inlineStr">
        <is>
          <t>AccountsReceivableNetCurrent</t>
        </is>
      </c>
      <c r="F473" t="inlineStr">
        <is>
          <t>10-Q</t>
        </is>
      </c>
      <c r="G473" t="inlineStr">
        <is>
          <t>2026-08-04</t>
        </is>
      </c>
      <c r="H473" t="inlineStr">
        <is>
          <t>2026-08-04</t>
        </is>
      </c>
      <c r="I473" t="inlineStr">
        <is>
          <t>2026-06-30</t>
        </is>
      </c>
      <c r="J473" t="inlineStr">
        <is>
          <t>USD</t>
        </is>
      </c>
      <c r="K473" t="inlineStr">
        <is>
          <t>財報直接申報值</t>
        </is>
      </c>
    </row>
    <row r="474">
      <c r="A474" t="inlineStr">
        <is>
          <t>預付費用及其他流動資產</t>
        </is>
      </c>
      <c r="B474" t="inlineStr">
        <is>
          <t>Prepaid Expenses and Other Current Assets</t>
        </is>
      </c>
      <c r="C474" t="inlineStr">
        <is>
          <t>FY2021 Q1</t>
        </is>
      </c>
      <c r="D474" t="n">
        <v>61755000</v>
      </c>
      <c r="E474" t="inlineStr">
        <is>
          <t>PrepaidExpenseAndOtherAssetsCurrent</t>
        </is>
      </c>
      <c r="F474" t="inlineStr">
        <is>
          <t>10-Q</t>
        </is>
      </c>
      <c r="G474" t="inlineStr">
        <is>
          <t>2021-05-12</t>
        </is>
      </c>
      <c r="H474" t="inlineStr">
        <is>
          <t>2021-05-12</t>
        </is>
      </c>
      <c r="I474" t="inlineStr">
        <is>
          <t>2021-03-31</t>
        </is>
      </c>
      <c r="J474" t="inlineStr">
        <is>
          <t>USD</t>
        </is>
      </c>
      <c r="K474" t="inlineStr">
        <is>
          <t>財報直接申報值</t>
        </is>
      </c>
    </row>
    <row r="475">
      <c r="A475" t="inlineStr">
        <is>
          <t>預付費用及其他流動資產</t>
        </is>
      </c>
      <c r="B475" t="inlineStr">
        <is>
          <t>Prepaid Expenses and Other Current Assets</t>
        </is>
      </c>
      <c r="C475" t="inlineStr">
        <is>
          <t>FY2021 Q2</t>
        </is>
      </c>
      <c r="D475" t="n">
        <v>41648000</v>
      </c>
      <c r="E475" t="inlineStr">
        <is>
          <t>PrepaidExpenseAndOtherAssetsCurrent</t>
        </is>
      </c>
      <c r="F475" t="inlineStr">
        <is>
          <t>10-Q</t>
        </is>
      </c>
      <c r="G475" t="inlineStr">
        <is>
          <t>2021-08-12</t>
        </is>
      </c>
      <c r="H475" t="inlineStr">
        <is>
          <t>2021-08-12</t>
        </is>
      </c>
      <c r="I475" t="inlineStr">
        <is>
          <t>2021-06-30</t>
        </is>
      </c>
      <c r="J475" t="inlineStr">
        <is>
          <t>USD</t>
        </is>
      </c>
      <c r="K475" t="inlineStr">
        <is>
          <t>財報直接申報值</t>
        </is>
      </c>
    </row>
    <row r="476">
      <c r="A476" t="inlineStr">
        <is>
          <t>預付費用及其他流動資產</t>
        </is>
      </c>
      <c r="B476" t="inlineStr">
        <is>
          <t>Prepaid Expenses and Other Current Assets</t>
        </is>
      </c>
      <c r="C476" t="inlineStr">
        <is>
          <t>FY2021 Q3</t>
        </is>
      </c>
      <c r="D476" t="n">
        <v>112624000</v>
      </c>
      <c r="E476" t="inlineStr">
        <is>
          <t>PrepaidExpenseAndOtherAssetsCurrent</t>
        </is>
      </c>
      <c r="F476" t="inlineStr">
        <is>
          <t>10-Q</t>
        </is>
      </c>
      <c r="G476" t="inlineStr">
        <is>
          <t>2021-11-09</t>
        </is>
      </c>
      <c r="H476" t="inlineStr">
        <is>
          <t>2021-11-09</t>
        </is>
      </c>
      <c r="I476" t="inlineStr">
        <is>
          <t>2021-09-30</t>
        </is>
      </c>
      <c r="J476" t="inlineStr">
        <is>
          <t>USD</t>
        </is>
      </c>
      <c r="K476" t="inlineStr">
        <is>
          <t>財報直接申報值</t>
        </is>
      </c>
    </row>
    <row r="477">
      <c r="A477" t="inlineStr">
        <is>
          <t>預付費用及其他流動資產</t>
        </is>
      </c>
      <c r="B477" t="inlineStr">
        <is>
          <t>Prepaid Expenses and Other Current Assets</t>
        </is>
      </c>
      <c r="C477" t="inlineStr">
        <is>
          <t>FY2021 Q4</t>
        </is>
      </c>
      <c r="D477" t="n">
        <v>110872000</v>
      </c>
      <c r="E477" t="inlineStr">
        <is>
          <t>PrepaidExpenseAndOtherAssetsCurrent</t>
        </is>
      </c>
      <c r="F477" t="inlineStr">
        <is>
          <t>10-K</t>
        </is>
      </c>
      <c r="G477" t="inlineStr">
        <is>
          <t>2022-02-24</t>
        </is>
      </c>
      <c r="H477" t="inlineStr">
        <is>
          <t>2023-02-21</t>
        </is>
      </c>
      <c r="I477" t="inlineStr">
        <is>
          <t>2021-12-31</t>
        </is>
      </c>
      <c r="J477" t="inlineStr">
        <is>
          <t>USD</t>
        </is>
      </c>
      <c r="K477" t="inlineStr">
        <is>
          <t>財報直接申報值</t>
        </is>
      </c>
    </row>
    <row r="478">
      <c r="A478" t="inlineStr">
        <is>
          <t>預付費用及其他流動資產</t>
        </is>
      </c>
      <c r="B478" t="inlineStr">
        <is>
          <t>Prepaid Expenses and Other Current Assets</t>
        </is>
      </c>
      <c r="C478" t="inlineStr">
        <is>
          <t>FY2022 Q1</t>
        </is>
      </c>
      <c r="D478" t="n">
        <v>115042000</v>
      </c>
      <c r="E478" t="inlineStr">
        <is>
          <t>PrepaidExpenseAndOtherAssetsCurrent</t>
        </is>
      </c>
      <c r="F478" t="inlineStr">
        <is>
          <t>10-Q</t>
        </is>
      </c>
      <c r="G478" t="inlineStr">
        <is>
          <t>2022-05-09</t>
        </is>
      </c>
      <c r="H478" t="inlineStr">
        <is>
          <t>2022-05-09</t>
        </is>
      </c>
      <c r="I478" t="inlineStr">
        <is>
          <t>2022-03-31</t>
        </is>
      </c>
      <c r="J478" t="inlineStr">
        <is>
          <t>USD</t>
        </is>
      </c>
      <c r="K478" t="inlineStr">
        <is>
          <t>財報直接申報值</t>
        </is>
      </c>
    </row>
    <row r="479">
      <c r="A479" t="inlineStr">
        <is>
          <t>預付費用及其他流動資產</t>
        </is>
      </c>
      <c r="B479" t="inlineStr">
        <is>
          <t>Prepaid Expenses and Other Current Assets</t>
        </is>
      </c>
      <c r="C479" t="inlineStr">
        <is>
          <t>FY2022 Q2</t>
        </is>
      </c>
      <c r="D479" t="n">
        <v>150885000</v>
      </c>
      <c r="E479" t="inlineStr">
        <is>
          <t>PrepaidExpenseAndOtherAssetsCurrent</t>
        </is>
      </c>
      <c r="F479" t="inlineStr">
        <is>
          <t>10-Q</t>
        </is>
      </c>
      <c r="G479" t="inlineStr">
        <is>
          <t>2022-08-08</t>
        </is>
      </c>
      <c r="H479" t="inlineStr">
        <is>
          <t>2022-08-08</t>
        </is>
      </c>
      <c r="I479" t="inlineStr">
        <is>
          <t>2022-06-30</t>
        </is>
      </c>
      <c r="J479" t="inlineStr">
        <is>
          <t>USD</t>
        </is>
      </c>
      <c r="K479" t="inlineStr">
        <is>
          <t>財報直接申報值</t>
        </is>
      </c>
    </row>
    <row r="480">
      <c r="A480" t="inlineStr">
        <is>
          <t>預付費用及其他流動資產</t>
        </is>
      </c>
      <c r="B480" t="inlineStr">
        <is>
          <t>Prepaid Expenses and Other Current Assets</t>
        </is>
      </c>
      <c r="C480" t="inlineStr">
        <is>
          <t>FY2022 Q3</t>
        </is>
      </c>
      <c r="D480" t="n">
        <v>114157000</v>
      </c>
      <c r="E480" t="inlineStr">
        <is>
          <t>PrepaidExpenseAndOtherAssetsCurrent</t>
        </is>
      </c>
      <c r="F480" t="inlineStr">
        <is>
          <t>10-Q</t>
        </is>
      </c>
      <c r="G480" t="inlineStr">
        <is>
          <t>2022-11-07</t>
        </is>
      </c>
      <c r="H480" t="inlineStr">
        <is>
          <t>2022-11-07</t>
        </is>
      </c>
      <c r="I480" t="inlineStr">
        <is>
          <t>2022-09-30</t>
        </is>
      </c>
      <c r="J480" t="inlineStr">
        <is>
          <t>USD</t>
        </is>
      </c>
      <c r="K480" t="inlineStr">
        <is>
          <t>財報直接申報值</t>
        </is>
      </c>
    </row>
    <row r="481">
      <c r="A481" t="inlineStr">
        <is>
          <t>預付費用及其他流動資產</t>
        </is>
      </c>
      <c r="B481" t="inlineStr">
        <is>
          <t>Prepaid Expenses and Other Current Assets</t>
        </is>
      </c>
      <c r="C481" t="inlineStr">
        <is>
          <t>FY2022 Q4</t>
        </is>
      </c>
      <c r="D481" t="n">
        <v>149556000</v>
      </c>
      <c r="E481" t="inlineStr">
        <is>
          <t>PrepaidExpenseAndOtherAssetsCurrent</t>
        </is>
      </c>
      <c r="F481" t="inlineStr">
        <is>
          <t>10-K</t>
        </is>
      </c>
      <c r="G481" t="inlineStr">
        <is>
          <t>2023-02-21</t>
        </is>
      </c>
      <c r="H481" t="inlineStr">
        <is>
          <t>2024-02-20</t>
        </is>
      </c>
      <c r="I481" t="inlineStr">
        <is>
          <t>2022-12-31</t>
        </is>
      </c>
      <c r="J481" t="inlineStr">
        <is>
          <t>USD</t>
        </is>
      </c>
      <c r="K481" t="inlineStr">
        <is>
          <t>財報直接申報值</t>
        </is>
      </c>
    </row>
    <row r="482">
      <c r="A482" t="inlineStr">
        <is>
          <t>預付費用及其他流動資產</t>
        </is>
      </c>
      <c r="B482" t="inlineStr">
        <is>
          <t>Prepaid Expenses and Other Current Assets</t>
        </is>
      </c>
      <c r="C482" t="inlineStr">
        <is>
          <t>FY2023 Q1</t>
        </is>
      </c>
      <c r="D482" t="n">
        <v>85625000</v>
      </c>
      <c r="E482" t="inlineStr">
        <is>
          <t>PrepaidExpenseAndOtherAssetsCurrent</t>
        </is>
      </c>
      <c r="F482" t="inlineStr">
        <is>
          <t>10-Q</t>
        </is>
      </c>
      <c r="G482" t="inlineStr">
        <is>
          <t>2023-05-09</t>
        </is>
      </c>
      <c r="H482" t="inlineStr">
        <is>
          <t>2023-05-09</t>
        </is>
      </c>
      <c r="I482" t="inlineStr">
        <is>
          <t>2023-03-31</t>
        </is>
      </c>
      <c r="J482" t="inlineStr">
        <is>
          <t>USD</t>
        </is>
      </c>
      <c r="K482" t="inlineStr">
        <is>
          <t>財報直接申報值</t>
        </is>
      </c>
    </row>
    <row r="483">
      <c r="A483" t="inlineStr">
        <is>
          <t>預付費用及其他流動資產</t>
        </is>
      </c>
      <c r="B483" t="inlineStr">
        <is>
          <t>Prepaid Expenses and Other Current Assets</t>
        </is>
      </c>
      <c r="C483" t="inlineStr">
        <is>
          <t>FY2023 Q2</t>
        </is>
      </c>
      <c r="D483" t="n">
        <v>97906000</v>
      </c>
      <c r="E483" t="inlineStr">
        <is>
          <t>PrepaidExpenseAndOtherAssetsCurrent</t>
        </is>
      </c>
      <c r="F483" t="inlineStr">
        <is>
          <t>10-Q</t>
        </is>
      </c>
      <c r="G483" t="inlineStr">
        <is>
          <t>2023-08-08</t>
        </is>
      </c>
      <c r="H483" t="inlineStr">
        <is>
          <t>2023-08-08</t>
        </is>
      </c>
      <c r="I483" t="inlineStr">
        <is>
          <t>2023-06-30</t>
        </is>
      </c>
      <c r="J483" t="inlineStr">
        <is>
          <t>USD</t>
        </is>
      </c>
      <c r="K483" t="inlineStr">
        <is>
          <t>財報直接申報值</t>
        </is>
      </c>
    </row>
    <row r="484">
      <c r="A484" t="inlineStr">
        <is>
          <t>預付費用及其他流動資產</t>
        </is>
      </c>
      <c r="B484" t="inlineStr">
        <is>
          <t>Prepaid Expenses and Other Current Assets</t>
        </is>
      </c>
      <c r="C484" t="inlineStr">
        <is>
          <t>FY2023 Q3</t>
        </is>
      </c>
      <c r="D484" t="n">
        <v>95554000</v>
      </c>
      <c r="E484" t="inlineStr">
        <is>
          <t>PrepaidExpenseAndOtherAssetsCurrent</t>
        </is>
      </c>
      <c r="F484" t="inlineStr">
        <is>
          <t>10-Q</t>
        </is>
      </c>
      <c r="G484" t="inlineStr">
        <is>
          <t>2023-11-03</t>
        </is>
      </c>
      <c r="H484" t="inlineStr">
        <is>
          <t>2023-11-03</t>
        </is>
      </c>
      <c r="I484" t="inlineStr">
        <is>
          <t>2023-09-30</t>
        </is>
      </c>
      <c r="J484" t="inlineStr">
        <is>
          <t>USD</t>
        </is>
      </c>
      <c r="K484" t="inlineStr">
        <is>
          <t>財報直接申報值</t>
        </is>
      </c>
    </row>
    <row r="485">
      <c r="A485" t="inlineStr">
        <is>
          <t>預付費用及其他流動資產</t>
        </is>
      </c>
      <c r="B485" t="inlineStr">
        <is>
          <t>Prepaid Expenses and Other Current Assets</t>
        </is>
      </c>
      <c r="C485" t="inlineStr">
        <is>
          <t>FY2023 Q4</t>
        </is>
      </c>
      <c r="D485" t="n">
        <v>99655000</v>
      </c>
      <c r="E485" t="inlineStr">
        <is>
          <t>PrepaidExpenseAndOtherAssetsCurrent</t>
        </is>
      </c>
      <c r="F485" t="inlineStr">
        <is>
          <t>10-K</t>
        </is>
      </c>
      <c r="G485" t="inlineStr">
        <is>
          <t>2024-02-20</t>
        </is>
      </c>
      <c r="H485" t="inlineStr">
        <is>
          <t>2025-02-18</t>
        </is>
      </c>
      <c r="I485" t="inlineStr">
        <is>
          <t>2023-12-31</t>
        </is>
      </c>
      <c r="J485" t="inlineStr">
        <is>
          <t>USD</t>
        </is>
      </c>
      <c r="K485" t="inlineStr">
        <is>
          <t>財報直接申報值</t>
        </is>
      </c>
    </row>
    <row r="486">
      <c r="A486" t="inlineStr">
        <is>
          <t>預付費用及其他流動資產</t>
        </is>
      </c>
      <c r="B486" t="inlineStr">
        <is>
          <t>Prepaid Expenses and Other Current Assets</t>
        </is>
      </c>
      <c r="C486" t="inlineStr">
        <is>
          <t>FY2024 Q1</t>
        </is>
      </c>
      <c r="D486" t="n">
        <v>81178000</v>
      </c>
      <c r="E486" t="inlineStr">
        <is>
          <t>PrepaidExpenseAndOtherAssetsCurrent</t>
        </is>
      </c>
      <c r="F486" t="inlineStr">
        <is>
          <t>10-Q</t>
        </is>
      </c>
      <c r="G486" t="inlineStr">
        <is>
          <t>2024-05-07</t>
        </is>
      </c>
      <c r="H486" t="inlineStr">
        <is>
          <t>2024-05-07</t>
        </is>
      </c>
      <c r="I486" t="inlineStr">
        <is>
          <t>2024-03-31</t>
        </is>
      </c>
      <c r="J486" t="inlineStr">
        <is>
          <t>USD</t>
        </is>
      </c>
      <c r="K486" t="inlineStr">
        <is>
          <t>財報直接申報值</t>
        </is>
      </c>
    </row>
    <row r="487">
      <c r="A487" t="inlineStr">
        <is>
          <t>預付費用及其他流動資產</t>
        </is>
      </c>
      <c r="B487" t="inlineStr">
        <is>
          <t>Prepaid Expenses and Other Current Assets</t>
        </is>
      </c>
      <c r="C487" t="inlineStr">
        <is>
          <t>FY2024 Q2</t>
        </is>
      </c>
      <c r="D487" t="n">
        <v>115712000</v>
      </c>
      <c r="E487" t="inlineStr">
        <is>
          <t>PrepaidExpenseAndOtherAssetsCurrent</t>
        </is>
      </c>
      <c r="F487" t="inlineStr">
        <is>
          <t>10-Q</t>
        </is>
      </c>
      <c r="G487" t="inlineStr">
        <is>
          <t>2024-08-06</t>
        </is>
      </c>
      <c r="H487" t="inlineStr">
        <is>
          <t>2024-08-06</t>
        </is>
      </c>
      <c r="I487" t="inlineStr">
        <is>
          <t>2024-06-30</t>
        </is>
      </c>
      <c r="J487" t="inlineStr">
        <is>
          <t>USD</t>
        </is>
      </c>
      <c r="K487" t="inlineStr">
        <is>
          <t>財報直接申報值</t>
        </is>
      </c>
    </row>
    <row r="488">
      <c r="A488" t="inlineStr">
        <is>
          <t>預付費用及其他流動資產</t>
        </is>
      </c>
      <c r="B488" t="inlineStr">
        <is>
          <t>Prepaid Expenses and Other Current Assets</t>
        </is>
      </c>
      <c r="C488" t="inlineStr">
        <is>
          <t>FY2024 Q3</t>
        </is>
      </c>
      <c r="D488" t="n">
        <v>119193000</v>
      </c>
      <c r="E488" t="inlineStr">
        <is>
          <t>PrepaidExpenseAndOtherAssetsCurrent</t>
        </is>
      </c>
      <c r="F488" t="inlineStr">
        <is>
          <t>10-Q</t>
        </is>
      </c>
      <c r="G488" t="inlineStr">
        <is>
          <t>2024-11-05</t>
        </is>
      </c>
      <c r="H488" t="inlineStr">
        <is>
          <t>2024-11-05</t>
        </is>
      </c>
      <c r="I488" t="inlineStr">
        <is>
          <t>2024-09-30</t>
        </is>
      </c>
      <c r="J488" t="inlineStr">
        <is>
          <t>USD</t>
        </is>
      </c>
      <c r="K488" t="inlineStr">
        <is>
          <t>財報直接申報值</t>
        </is>
      </c>
    </row>
    <row r="489">
      <c r="A489" t="inlineStr">
        <is>
          <t>預付費用及其他流動資產</t>
        </is>
      </c>
      <c r="B489" t="inlineStr">
        <is>
          <t>Prepaid Expenses and Other Current Assets</t>
        </is>
      </c>
      <c r="C489" t="inlineStr">
        <is>
          <t>FY2024 Q4</t>
        </is>
      </c>
      <c r="D489" t="n">
        <v>129254000</v>
      </c>
      <c r="E489" t="inlineStr">
        <is>
          <t>PrepaidExpenseAndOtherAssetsCurrent</t>
        </is>
      </c>
      <c r="F489" t="inlineStr">
        <is>
          <t>10-K</t>
        </is>
      </c>
      <c r="G489" t="inlineStr">
        <is>
          <t>2025-02-18</t>
        </is>
      </c>
      <c r="H489" t="inlineStr">
        <is>
          <t>2026-02-17</t>
        </is>
      </c>
      <c r="I489" t="inlineStr">
        <is>
          <t>2024-12-31</t>
        </is>
      </c>
      <c r="J489" t="inlineStr">
        <is>
          <t>USD</t>
        </is>
      </c>
      <c r="K489" t="inlineStr">
        <is>
          <t>財報直接申報值</t>
        </is>
      </c>
    </row>
    <row r="490">
      <c r="A490" t="inlineStr">
        <is>
          <t>預付費用及其他流動資產</t>
        </is>
      </c>
      <c r="B490" t="inlineStr">
        <is>
          <t>Prepaid Expenses and Other Current Assets</t>
        </is>
      </c>
      <c r="C490" t="inlineStr">
        <is>
          <t>FY2025 Q1</t>
        </is>
      </c>
      <c r="D490" t="n">
        <v>126705000</v>
      </c>
      <c r="E490" t="inlineStr">
        <is>
          <t>PrepaidExpenseAndOtherAssetsCurrent</t>
        </is>
      </c>
      <c r="F490" t="inlineStr">
        <is>
          <t>10-Q</t>
        </is>
      </c>
      <c r="G490" t="inlineStr">
        <is>
          <t>2025-05-06</t>
        </is>
      </c>
      <c r="H490" t="inlineStr">
        <is>
          <t>2025-05-06</t>
        </is>
      </c>
      <c r="I490" t="inlineStr">
        <is>
          <t>2025-03-31</t>
        </is>
      </c>
      <c r="J490" t="inlineStr">
        <is>
          <t>USD</t>
        </is>
      </c>
      <c r="K490" t="inlineStr">
        <is>
          <t>財報直接申報值</t>
        </is>
      </c>
    </row>
    <row r="491">
      <c r="A491" t="inlineStr">
        <is>
          <t>預付費用及其他流動資產</t>
        </is>
      </c>
      <c r="B491" t="inlineStr">
        <is>
          <t>Prepaid Expenses and Other Current Assets</t>
        </is>
      </c>
      <c r="C491" t="inlineStr">
        <is>
          <t>FY2025 Q2</t>
        </is>
      </c>
      <c r="D491" t="n">
        <v>142487000</v>
      </c>
      <c r="E491" t="inlineStr">
        <is>
          <t>PrepaidExpenseAndOtherAssetsCurrent</t>
        </is>
      </c>
      <c r="F491" t="inlineStr">
        <is>
          <t>10-Q</t>
        </is>
      </c>
      <c r="G491" t="inlineStr">
        <is>
          <t>2025-08-05</t>
        </is>
      </c>
      <c r="H491" t="inlineStr">
        <is>
          <t>2025-08-05</t>
        </is>
      </c>
      <c r="I491" t="inlineStr">
        <is>
          <t>2025-06-30</t>
        </is>
      </c>
      <c r="J491" t="inlineStr">
        <is>
          <t>USD</t>
        </is>
      </c>
      <c r="K491" t="inlineStr">
        <is>
          <t>財報直接申報值</t>
        </is>
      </c>
    </row>
    <row r="492">
      <c r="A492" t="inlineStr">
        <is>
          <t>預付費用及其他流動資產</t>
        </is>
      </c>
      <c r="B492" t="inlineStr">
        <is>
          <t>Prepaid Expenses and Other Current Assets</t>
        </is>
      </c>
      <c r="C492" t="inlineStr">
        <is>
          <t>FY2025 Q3</t>
        </is>
      </c>
      <c r="D492" t="n">
        <v>142429000</v>
      </c>
      <c r="E492" t="inlineStr">
        <is>
          <t>PrepaidExpenseAndOtherAssetsCurrent</t>
        </is>
      </c>
      <c r="F492" t="inlineStr">
        <is>
          <t>10-Q</t>
        </is>
      </c>
      <c r="G492" t="inlineStr">
        <is>
          <t>2025-11-04</t>
        </is>
      </c>
      <c r="H492" t="inlineStr">
        <is>
          <t>2025-11-04</t>
        </is>
      </c>
      <c r="I492" t="inlineStr">
        <is>
          <t>2025-09-30</t>
        </is>
      </c>
      <c r="J492" t="inlineStr">
        <is>
          <t>USD</t>
        </is>
      </c>
      <c r="K492" t="inlineStr">
        <is>
          <t>財報直接申報值</t>
        </is>
      </c>
    </row>
    <row r="493">
      <c r="A493" t="inlineStr">
        <is>
          <t>預付費用及其他流動資產</t>
        </is>
      </c>
      <c r="B493" t="inlineStr">
        <is>
          <t>Prepaid Expenses and Other Current Assets</t>
        </is>
      </c>
      <c r="C493" t="inlineStr">
        <is>
          <t>FY2025 Q4</t>
        </is>
      </c>
      <c r="D493" t="n">
        <v>139066000</v>
      </c>
      <c r="E493" t="inlineStr">
        <is>
          <t>PrepaidExpenseAndOtherAssetsCurrent</t>
        </is>
      </c>
      <c r="F493" t="inlineStr">
        <is>
          <t>10-Q</t>
        </is>
      </c>
      <c r="G493" t="inlineStr">
        <is>
          <t>2026-02-17</t>
        </is>
      </c>
      <c r="H493" t="inlineStr">
        <is>
          <t>2026-08-04</t>
        </is>
      </c>
      <c r="I493" t="inlineStr">
        <is>
          <t>2025-12-31</t>
        </is>
      </c>
      <c r="J493" t="inlineStr">
        <is>
          <t>USD</t>
        </is>
      </c>
      <c r="K493" t="inlineStr">
        <is>
          <t>財報直接申報值</t>
        </is>
      </c>
    </row>
    <row r="494">
      <c r="A494" t="inlineStr">
        <is>
          <t>預付費用及其他流動資產</t>
        </is>
      </c>
      <c r="B494" t="inlineStr">
        <is>
          <t>Prepaid Expenses and Other Current Assets</t>
        </is>
      </c>
      <c r="C494" t="inlineStr">
        <is>
          <t>FY2026 Q1</t>
        </is>
      </c>
      <c r="D494" t="n">
        <v>119703000</v>
      </c>
      <c r="E494" t="inlineStr">
        <is>
          <t>PrepaidExpenseAndOtherAssetsCurrent</t>
        </is>
      </c>
      <c r="F494" t="inlineStr">
        <is>
          <t>10-Q</t>
        </is>
      </c>
      <c r="G494" t="inlineStr">
        <is>
          <t>2026-05-05</t>
        </is>
      </c>
      <c r="H494" t="inlineStr">
        <is>
          <t>2026-05-05</t>
        </is>
      </c>
      <c r="I494" t="inlineStr">
        <is>
          <t>2026-03-31</t>
        </is>
      </c>
      <c r="J494" t="inlineStr">
        <is>
          <t>USD</t>
        </is>
      </c>
      <c r="K494" t="inlineStr">
        <is>
          <t>財報直接申報值</t>
        </is>
      </c>
    </row>
    <row r="495">
      <c r="A495" t="inlineStr">
        <is>
          <t>預付費用及其他流動資產</t>
        </is>
      </c>
      <c r="B495" t="inlineStr">
        <is>
          <t>Prepaid Expenses and Other Current Assets</t>
        </is>
      </c>
      <c r="C495" t="inlineStr">
        <is>
          <t>FY2026 Q2</t>
        </is>
      </c>
      <c r="D495" t="n">
        <v>205165000</v>
      </c>
      <c r="E495" t="inlineStr">
        <is>
          <t>PrepaidExpenseAndOtherAssetsCurrent</t>
        </is>
      </c>
      <c r="F495" t="inlineStr">
        <is>
          <t>10-Q</t>
        </is>
      </c>
      <c r="G495" t="inlineStr">
        <is>
          <t>2026-08-04</t>
        </is>
      </c>
      <c r="H495" t="inlineStr">
        <is>
          <t>2026-08-04</t>
        </is>
      </c>
      <c r="I495" t="inlineStr">
        <is>
          <t>2026-06-30</t>
        </is>
      </c>
      <c r="J495" t="inlineStr">
        <is>
          <t>USD</t>
        </is>
      </c>
      <c r="K495" t="inlineStr">
        <is>
          <t>財報直接申報值</t>
        </is>
      </c>
    </row>
    <row r="496">
      <c r="A496" t="inlineStr">
        <is>
          <t>營業租賃負債（流動）</t>
        </is>
      </c>
      <c r="B496" t="inlineStr">
        <is>
          <t>Operating Lease Liability, Current</t>
        </is>
      </c>
      <c r="C496" t="inlineStr">
        <is>
          <t>FY2021 Q1</t>
        </is>
      </c>
      <c r="D496" t="n">
        <v>32110000</v>
      </c>
      <c r="E496" t="inlineStr">
        <is>
          <t>OperatingLeaseLiabilityCurrent</t>
        </is>
      </c>
      <c r="F496" t="inlineStr">
        <is>
          <t>10-Q</t>
        </is>
      </c>
      <c r="G496" t="inlineStr">
        <is>
          <t>2021-05-12</t>
        </is>
      </c>
      <c r="H496" t="inlineStr">
        <is>
          <t>2021-05-12</t>
        </is>
      </c>
      <c r="I496" t="inlineStr">
        <is>
          <t>2021-03-31</t>
        </is>
      </c>
      <c r="J496" t="inlineStr">
        <is>
          <t>USD</t>
        </is>
      </c>
      <c r="K496" t="inlineStr">
        <is>
          <t>財報直接申報值</t>
        </is>
      </c>
    </row>
    <row r="497">
      <c r="A497" t="inlineStr">
        <is>
          <t>營業租賃負債（流動）</t>
        </is>
      </c>
      <c r="B497" t="inlineStr">
        <is>
          <t>Operating Lease Liability, Current</t>
        </is>
      </c>
      <c r="C497" t="inlineStr">
        <is>
          <t>FY2021 Q2</t>
        </is>
      </c>
      <c r="D497" t="n">
        <v>33162000</v>
      </c>
      <c r="E497" t="inlineStr">
        <is>
          <t>OperatingLeaseLiabilityCurrent</t>
        </is>
      </c>
      <c r="F497" t="inlineStr">
        <is>
          <t>10-Q</t>
        </is>
      </c>
      <c r="G497" t="inlineStr">
        <is>
          <t>2021-08-12</t>
        </is>
      </c>
      <c r="H497" t="inlineStr">
        <is>
          <t>2021-08-12</t>
        </is>
      </c>
      <c r="I497" t="inlineStr">
        <is>
          <t>2021-06-30</t>
        </is>
      </c>
      <c r="J497" t="inlineStr">
        <is>
          <t>USD</t>
        </is>
      </c>
      <c r="K497" t="inlineStr">
        <is>
          <t>財報直接申報值</t>
        </is>
      </c>
    </row>
    <row r="498">
      <c r="A498" t="inlineStr">
        <is>
          <t>營業租賃負債（流動）</t>
        </is>
      </c>
      <c r="B498" t="inlineStr">
        <is>
          <t>Operating Lease Liability, Current</t>
        </is>
      </c>
      <c r="C498" t="inlineStr">
        <is>
          <t>FY2021 Q3</t>
        </is>
      </c>
      <c r="D498" t="n">
        <v>43581000</v>
      </c>
      <c r="E498" t="inlineStr">
        <is>
          <t>OperatingLeaseLiabilityCurrent</t>
        </is>
      </c>
      <c r="F498" t="inlineStr">
        <is>
          <t>10-Q</t>
        </is>
      </c>
      <c r="G498" t="inlineStr">
        <is>
          <t>2021-11-09</t>
        </is>
      </c>
      <c r="H498" t="inlineStr">
        <is>
          <t>2021-11-09</t>
        </is>
      </c>
      <c r="I498" t="inlineStr">
        <is>
          <t>2021-09-30</t>
        </is>
      </c>
      <c r="J498" t="inlineStr">
        <is>
          <t>USD</t>
        </is>
      </c>
      <c r="K498" t="inlineStr">
        <is>
          <t>財報直接申報值</t>
        </is>
      </c>
    </row>
    <row r="499">
      <c r="A499" t="inlineStr">
        <is>
          <t>營業租賃負債（流動）</t>
        </is>
      </c>
      <c r="B499" t="inlineStr">
        <is>
          <t>Operating Lease Liability, Current</t>
        </is>
      </c>
      <c r="C499" t="inlineStr">
        <is>
          <t>FY2021 Q4</t>
        </is>
      </c>
      <c r="D499" t="n">
        <v>39927000</v>
      </c>
      <c r="E499" t="inlineStr">
        <is>
          <t>OperatingLeaseLiabilityCurrent</t>
        </is>
      </c>
      <c r="F499" t="inlineStr">
        <is>
          <t>10-K</t>
        </is>
      </c>
      <c r="G499" t="inlineStr">
        <is>
          <t>2022-02-24</t>
        </is>
      </c>
      <c r="H499" t="inlineStr">
        <is>
          <t>2023-02-21</t>
        </is>
      </c>
      <c r="I499" t="inlineStr">
        <is>
          <t>2021-12-31</t>
        </is>
      </c>
      <c r="J499" t="inlineStr">
        <is>
          <t>USD</t>
        </is>
      </c>
      <c r="K499" t="inlineStr">
        <is>
          <t>財報直接申報值</t>
        </is>
      </c>
    </row>
    <row r="500">
      <c r="A500" t="inlineStr">
        <is>
          <t>營業租賃負債（流動）</t>
        </is>
      </c>
      <c r="B500" t="inlineStr">
        <is>
          <t>Operating Lease Liability, Current</t>
        </is>
      </c>
      <c r="C500" t="inlineStr">
        <is>
          <t>FY2022 Q1</t>
        </is>
      </c>
      <c r="D500" t="n">
        <v>40045000</v>
      </c>
      <c r="E500" t="inlineStr">
        <is>
          <t>OperatingLeaseLiabilityCurrent</t>
        </is>
      </c>
      <c r="F500" t="inlineStr">
        <is>
          <t>10-Q</t>
        </is>
      </c>
      <c r="G500" t="inlineStr">
        <is>
          <t>2022-05-09</t>
        </is>
      </c>
      <c r="H500" t="inlineStr">
        <is>
          <t>2022-05-09</t>
        </is>
      </c>
      <c r="I500" t="inlineStr">
        <is>
          <t>2022-03-31</t>
        </is>
      </c>
      <c r="J500" t="inlineStr">
        <is>
          <t>USD</t>
        </is>
      </c>
      <c r="K500" t="inlineStr">
        <is>
          <t>財報直接申報值</t>
        </is>
      </c>
    </row>
    <row r="501">
      <c r="A501" t="inlineStr">
        <is>
          <t>營業租賃負債（流動）</t>
        </is>
      </c>
      <c r="B501" t="inlineStr">
        <is>
          <t>Operating Lease Liability, Current</t>
        </is>
      </c>
      <c r="C501" t="inlineStr">
        <is>
          <t>FY2022 Q2</t>
        </is>
      </c>
      <c r="D501" t="n">
        <v>40909000</v>
      </c>
      <c r="E501" t="inlineStr">
        <is>
          <t>OperatingLeaseLiabilityCurrent</t>
        </is>
      </c>
      <c r="F501" t="inlineStr">
        <is>
          <t>10-Q</t>
        </is>
      </c>
      <c r="G501" t="inlineStr">
        <is>
          <t>2022-08-08</t>
        </is>
      </c>
      <c r="H501" t="inlineStr">
        <is>
          <t>2022-08-08</t>
        </is>
      </c>
      <c r="I501" t="inlineStr">
        <is>
          <t>2022-06-30</t>
        </is>
      </c>
      <c r="J501" t="inlineStr">
        <is>
          <t>USD</t>
        </is>
      </c>
      <c r="K501" t="inlineStr">
        <is>
          <t>財報直接申報值</t>
        </is>
      </c>
    </row>
    <row r="502">
      <c r="A502" t="inlineStr">
        <is>
          <t>營業租賃負債（流動）</t>
        </is>
      </c>
      <c r="B502" t="inlineStr">
        <is>
          <t>Operating Lease Liability, Current</t>
        </is>
      </c>
      <c r="C502" t="inlineStr">
        <is>
          <t>FY2022 Q3</t>
        </is>
      </c>
      <c r="D502" t="n">
        <v>40233000</v>
      </c>
      <c r="E502" t="inlineStr">
        <is>
          <t>OperatingLeaseLiabilityCurrent</t>
        </is>
      </c>
      <c r="F502" t="inlineStr">
        <is>
          <t>10-Q</t>
        </is>
      </c>
      <c r="G502" t="inlineStr">
        <is>
          <t>2022-11-07</t>
        </is>
      </c>
      <c r="H502" t="inlineStr">
        <is>
          <t>2022-11-07</t>
        </is>
      </c>
      <c r="I502" t="inlineStr">
        <is>
          <t>2022-09-30</t>
        </is>
      </c>
      <c r="J502" t="inlineStr">
        <is>
          <t>USD</t>
        </is>
      </c>
      <c r="K502" t="inlineStr">
        <is>
          <t>財報直接申報值</t>
        </is>
      </c>
    </row>
    <row r="503">
      <c r="A503" t="inlineStr">
        <is>
          <t>營業租賃負債（流動）</t>
        </is>
      </c>
      <c r="B503" t="inlineStr">
        <is>
          <t>Operating Lease Liability, Current</t>
        </is>
      </c>
      <c r="C503" t="inlineStr">
        <is>
          <t>FY2022 Q4</t>
        </is>
      </c>
      <c r="D503" t="n">
        <v>45099000</v>
      </c>
      <c r="E503" t="inlineStr">
        <is>
          <t>OperatingLeaseLiabilityCurrent</t>
        </is>
      </c>
      <c r="F503" t="inlineStr">
        <is>
          <t>10-K</t>
        </is>
      </c>
      <c r="G503" t="inlineStr">
        <is>
          <t>2023-02-21</t>
        </is>
      </c>
      <c r="H503" t="inlineStr">
        <is>
          <t>2024-02-20</t>
        </is>
      </c>
      <c r="I503" t="inlineStr">
        <is>
          <t>2022-12-31</t>
        </is>
      </c>
      <c r="J503" t="inlineStr">
        <is>
          <t>USD</t>
        </is>
      </c>
      <c r="K503" t="inlineStr">
        <is>
          <t>財報直接申報值</t>
        </is>
      </c>
    </row>
    <row r="504">
      <c r="A504" t="inlineStr">
        <is>
          <t>營業租賃負債（流動）</t>
        </is>
      </c>
      <c r="B504" t="inlineStr">
        <is>
          <t>Operating Lease Liability, Current</t>
        </is>
      </c>
      <c r="C504" t="inlineStr">
        <is>
          <t>FY2023 Q1</t>
        </is>
      </c>
      <c r="D504" t="n">
        <v>53066000</v>
      </c>
      <c r="E504" t="inlineStr">
        <is>
          <t>OperatingLeaseLiabilityCurrent</t>
        </is>
      </c>
      <c r="F504" t="inlineStr">
        <is>
          <t>10-Q</t>
        </is>
      </c>
      <c r="G504" t="inlineStr">
        <is>
          <t>2023-05-09</t>
        </is>
      </c>
      <c r="H504" t="inlineStr">
        <is>
          <t>2023-05-09</t>
        </is>
      </c>
      <c r="I504" t="inlineStr">
        <is>
          <t>2023-03-31</t>
        </is>
      </c>
      <c r="J504" t="inlineStr">
        <is>
          <t>USD</t>
        </is>
      </c>
      <c r="K504" t="inlineStr">
        <is>
          <t>財報直接申報值</t>
        </is>
      </c>
    </row>
    <row r="505">
      <c r="A505" t="inlineStr">
        <is>
          <t>營業租賃負債（流動）</t>
        </is>
      </c>
      <c r="B505" t="inlineStr">
        <is>
          <t>Operating Lease Liability, Current</t>
        </is>
      </c>
      <c r="C505" t="inlineStr">
        <is>
          <t>FY2023 Q2</t>
        </is>
      </c>
      <c r="D505" t="n">
        <v>51855000</v>
      </c>
      <c r="E505" t="inlineStr">
        <is>
          <t>OperatingLeaseLiabilityCurrent</t>
        </is>
      </c>
      <c r="F505" t="inlineStr">
        <is>
          <t>10-Q</t>
        </is>
      </c>
      <c r="G505" t="inlineStr">
        <is>
          <t>2023-08-08</t>
        </is>
      </c>
      <c r="H505" t="inlineStr">
        <is>
          <t>2023-08-08</t>
        </is>
      </c>
      <c r="I505" t="inlineStr">
        <is>
          <t>2023-06-30</t>
        </is>
      </c>
      <c r="J505" t="inlineStr">
        <is>
          <t>USD</t>
        </is>
      </c>
      <c r="K505" t="inlineStr">
        <is>
          <t>財報直接申報值</t>
        </is>
      </c>
    </row>
    <row r="506">
      <c r="A506" t="inlineStr">
        <is>
          <t>營業租賃負債（流動）</t>
        </is>
      </c>
      <c r="B506" t="inlineStr">
        <is>
          <t>Operating Lease Liability, Current</t>
        </is>
      </c>
      <c r="C506" t="inlineStr">
        <is>
          <t>FY2023 Q3</t>
        </is>
      </c>
      <c r="D506" t="n">
        <v>52204000</v>
      </c>
      <c r="E506" t="inlineStr">
        <is>
          <t>OperatingLeaseLiabilityCurrent</t>
        </is>
      </c>
      <c r="F506" t="inlineStr">
        <is>
          <t>10-Q</t>
        </is>
      </c>
      <c r="G506" t="inlineStr">
        <is>
          <t>2023-11-03</t>
        </is>
      </c>
      <c r="H506" t="inlineStr">
        <is>
          <t>2023-11-03</t>
        </is>
      </c>
      <c r="I506" t="inlineStr">
        <is>
          <t>2023-09-30</t>
        </is>
      </c>
      <c r="J506" t="inlineStr">
        <is>
          <t>USD</t>
        </is>
      </c>
      <c r="K506" t="inlineStr">
        <is>
          <t>財報直接申報值</t>
        </is>
      </c>
    </row>
    <row r="507">
      <c r="A507" t="inlineStr">
        <is>
          <t>營業租賃負債（流動）</t>
        </is>
      </c>
      <c r="B507" t="inlineStr">
        <is>
          <t>Operating Lease Liability, Current</t>
        </is>
      </c>
      <c r="C507" t="inlineStr">
        <is>
          <t>FY2023 Q4</t>
        </is>
      </c>
      <c r="D507" t="n">
        <v>54176000</v>
      </c>
      <c r="E507" t="inlineStr">
        <is>
          <t>OperatingLeaseLiabilityCurrent</t>
        </is>
      </c>
      <c r="F507" t="inlineStr">
        <is>
          <t>10-K</t>
        </is>
      </c>
      <c r="G507" t="inlineStr">
        <is>
          <t>2024-02-20</t>
        </is>
      </c>
      <c r="H507" t="inlineStr">
        <is>
          <t>2025-02-18</t>
        </is>
      </c>
      <c r="I507" t="inlineStr">
        <is>
          <t>2023-12-31</t>
        </is>
      </c>
      <c r="J507" t="inlineStr">
        <is>
          <t>USD</t>
        </is>
      </c>
      <c r="K507" t="inlineStr">
        <is>
          <t>財報直接申報值</t>
        </is>
      </c>
    </row>
    <row r="508">
      <c r="A508" t="inlineStr">
        <is>
          <t>營業租賃負債（流動）</t>
        </is>
      </c>
      <c r="B508" t="inlineStr">
        <is>
          <t>Operating Lease Liability, Current</t>
        </is>
      </c>
      <c r="C508" t="inlineStr">
        <is>
          <t>FY2024 Q1</t>
        </is>
      </c>
      <c r="D508" t="n">
        <v>54056000</v>
      </c>
      <c r="E508" t="inlineStr">
        <is>
          <t>OperatingLeaseLiabilityCurrent</t>
        </is>
      </c>
      <c r="F508" t="inlineStr">
        <is>
          <t>10-Q</t>
        </is>
      </c>
      <c r="G508" t="inlineStr">
        <is>
          <t>2024-05-07</t>
        </is>
      </c>
      <c r="H508" t="inlineStr">
        <is>
          <t>2024-05-07</t>
        </is>
      </c>
      <c r="I508" t="inlineStr">
        <is>
          <t>2024-03-31</t>
        </is>
      </c>
      <c r="J508" t="inlineStr">
        <is>
          <t>USD</t>
        </is>
      </c>
      <c r="K508" t="inlineStr">
        <is>
          <t>財報直接申報值</t>
        </is>
      </c>
    </row>
    <row r="509">
      <c r="A509" t="inlineStr">
        <is>
          <t>營業租賃負債（流動）</t>
        </is>
      </c>
      <c r="B509" t="inlineStr">
        <is>
          <t>Operating Lease Liability, Current</t>
        </is>
      </c>
      <c r="C509" t="inlineStr">
        <is>
          <t>FY2024 Q2</t>
        </is>
      </c>
      <c r="D509" t="n">
        <v>44125000</v>
      </c>
      <c r="E509" t="inlineStr">
        <is>
          <t>OperatingLeaseLiabilityCurrent</t>
        </is>
      </c>
      <c r="F509" t="inlineStr">
        <is>
          <t>10-Q</t>
        </is>
      </c>
      <c r="G509" t="inlineStr">
        <is>
          <t>2024-08-06</t>
        </is>
      </c>
      <c r="H509" t="inlineStr">
        <is>
          <t>2024-08-06</t>
        </is>
      </c>
      <c r="I509" t="inlineStr">
        <is>
          <t>2024-06-30</t>
        </is>
      </c>
      <c r="J509" t="inlineStr">
        <is>
          <t>USD</t>
        </is>
      </c>
      <c r="K509" t="inlineStr">
        <is>
          <t>財報直接申報值</t>
        </is>
      </c>
    </row>
    <row r="510">
      <c r="A510" t="inlineStr">
        <is>
          <t>營業租賃負債（流動）</t>
        </is>
      </c>
      <c r="B510" t="inlineStr">
        <is>
          <t>Operating Lease Liability, Current</t>
        </is>
      </c>
      <c r="C510" t="inlineStr">
        <is>
          <t>FY2024 Q3</t>
        </is>
      </c>
      <c r="D510" t="n">
        <v>47637000</v>
      </c>
      <c r="E510" t="inlineStr">
        <is>
          <t>OperatingLeaseLiabilityCurrent</t>
        </is>
      </c>
      <c r="F510" t="inlineStr">
        <is>
          <t>10-Q</t>
        </is>
      </c>
      <c r="G510" t="inlineStr">
        <is>
          <t>2024-11-05</t>
        </is>
      </c>
      <c r="H510" t="inlineStr">
        <is>
          <t>2024-11-05</t>
        </is>
      </c>
      <c r="I510" t="inlineStr">
        <is>
          <t>2024-09-30</t>
        </is>
      </c>
      <c r="J510" t="inlineStr">
        <is>
          <t>USD</t>
        </is>
      </c>
      <c r="K510" t="inlineStr">
        <is>
          <t>財報直接申報值</t>
        </is>
      </c>
    </row>
    <row r="511">
      <c r="A511" t="inlineStr">
        <is>
          <t>營業租賃負債（流動）</t>
        </is>
      </c>
      <c r="B511" t="inlineStr">
        <is>
          <t>Operating Lease Liability, Current</t>
        </is>
      </c>
      <c r="C511" t="inlineStr">
        <is>
          <t>FY2024 Q4</t>
        </is>
      </c>
      <c r="D511" t="n">
        <v>43993000</v>
      </c>
      <c r="E511" t="inlineStr">
        <is>
          <t>OperatingLeaseLiabilityCurrent</t>
        </is>
      </c>
      <c r="F511" t="inlineStr">
        <is>
          <t>10-K</t>
        </is>
      </c>
      <c r="G511" t="inlineStr">
        <is>
          <t>2025-02-18</t>
        </is>
      </c>
      <c r="H511" t="inlineStr">
        <is>
          <t>2026-02-17</t>
        </is>
      </c>
      <c r="I511" t="inlineStr">
        <is>
          <t>2024-12-31</t>
        </is>
      </c>
      <c r="J511" t="inlineStr">
        <is>
          <t>USD</t>
        </is>
      </c>
      <c r="K511" t="inlineStr">
        <is>
          <t>財報直接申報值</t>
        </is>
      </c>
    </row>
    <row r="512">
      <c r="A512" t="inlineStr">
        <is>
          <t>營業租賃負債（流動）</t>
        </is>
      </c>
      <c r="B512" t="inlineStr">
        <is>
          <t>Operating Lease Liability, Current</t>
        </is>
      </c>
      <c r="C512" t="inlineStr">
        <is>
          <t>FY2025 Q1</t>
        </is>
      </c>
      <c r="D512" t="n">
        <v>44419000</v>
      </c>
      <c r="E512" t="inlineStr">
        <is>
          <t>OperatingLeaseLiabilityCurrent</t>
        </is>
      </c>
      <c r="F512" t="inlineStr">
        <is>
          <t>10-Q</t>
        </is>
      </c>
      <c r="G512" t="inlineStr">
        <is>
          <t>2025-05-06</t>
        </is>
      </c>
      <c r="H512" t="inlineStr">
        <is>
          <t>2025-05-06</t>
        </is>
      </c>
      <c r="I512" t="inlineStr">
        <is>
          <t>2025-03-31</t>
        </is>
      </c>
      <c r="J512" t="inlineStr">
        <is>
          <t>USD</t>
        </is>
      </c>
      <c r="K512" t="inlineStr">
        <is>
          <t>財報直接申報值</t>
        </is>
      </c>
    </row>
    <row r="513">
      <c r="A513" t="inlineStr">
        <is>
          <t>營業租賃負債（流動）</t>
        </is>
      </c>
      <c r="B513" t="inlineStr">
        <is>
          <t>Operating Lease Liability, Current</t>
        </is>
      </c>
      <c r="C513" t="inlineStr">
        <is>
          <t>FY2025 Q2</t>
        </is>
      </c>
      <c r="D513" t="n">
        <v>45465000</v>
      </c>
      <c r="E513" t="inlineStr">
        <is>
          <t>OperatingLeaseLiabilityCurrent</t>
        </is>
      </c>
      <c r="F513" t="inlineStr">
        <is>
          <t>10-Q</t>
        </is>
      </c>
      <c r="G513" t="inlineStr">
        <is>
          <t>2025-08-05</t>
        </is>
      </c>
      <c r="H513" t="inlineStr">
        <is>
          <t>2025-08-05</t>
        </is>
      </c>
      <c r="I513" t="inlineStr">
        <is>
          <t>2025-06-30</t>
        </is>
      </c>
      <c r="J513" t="inlineStr">
        <is>
          <t>USD</t>
        </is>
      </c>
      <c r="K513" t="inlineStr">
        <is>
          <t>財報直接申報值</t>
        </is>
      </c>
    </row>
    <row r="514">
      <c r="A514" t="inlineStr">
        <is>
          <t>營業租賃負債（流動）</t>
        </is>
      </c>
      <c r="B514" t="inlineStr">
        <is>
          <t>Operating Lease Liability, Current</t>
        </is>
      </c>
      <c r="C514" t="inlineStr">
        <is>
          <t>FY2025 Q3</t>
        </is>
      </c>
      <c r="D514" t="n">
        <v>46271000</v>
      </c>
      <c r="E514" t="inlineStr">
        <is>
          <t>OperatingLeaseLiabilityCurrent</t>
        </is>
      </c>
      <c r="F514" t="inlineStr">
        <is>
          <t>10-Q</t>
        </is>
      </c>
      <c r="G514" t="inlineStr">
        <is>
          <t>2025-11-04</t>
        </is>
      </c>
      <c r="H514" t="inlineStr">
        <is>
          <t>2025-11-04</t>
        </is>
      </c>
      <c r="I514" t="inlineStr">
        <is>
          <t>2025-09-30</t>
        </is>
      </c>
      <c r="J514" t="inlineStr">
        <is>
          <t>USD</t>
        </is>
      </c>
      <c r="K514" t="inlineStr">
        <is>
          <t>財報直接申報值</t>
        </is>
      </c>
    </row>
    <row r="515">
      <c r="A515" t="inlineStr">
        <is>
          <t>營業租賃負債（流動）</t>
        </is>
      </c>
      <c r="B515" t="inlineStr">
        <is>
          <t>Operating Lease Liability, Current</t>
        </is>
      </c>
      <c r="C515" t="inlineStr">
        <is>
          <t>FY2025 Q4</t>
        </is>
      </c>
      <c r="D515" t="n">
        <v>45864000</v>
      </c>
      <c r="E515" t="inlineStr">
        <is>
          <t>OperatingLeaseLiabilityCurrent</t>
        </is>
      </c>
      <c r="F515" t="inlineStr">
        <is>
          <t>10-K</t>
        </is>
      </c>
      <c r="G515" t="inlineStr">
        <is>
          <t>2026-02-17</t>
        </is>
      </c>
      <c r="H515" t="inlineStr">
        <is>
          <t>2026-02-17</t>
        </is>
      </c>
      <c r="I515" t="inlineStr">
        <is>
          <t>2025-12-31</t>
        </is>
      </c>
      <c r="J515" t="inlineStr">
        <is>
          <t>USD</t>
        </is>
      </c>
      <c r="K515" t="inlineStr">
        <is>
          <t>財報直接申報值</t>
        </is>
      </c>
    </row>
    <row r="516">
      <c r="A516" t="inlineStr">
        <is>
          <t>營業租賃負債（流動）</t>
        </is>
      </c>
      <c r="B516" t="inlineStr">
        <is>
          <t>Operating Lease Liability, Current</t>
        </is>
      </c>
      <c r="C516" t="inlineStr">
        <is>
          <t>FY2026 Q1</t>
        </is>
      </c>
      <c r="D516" t="n">
        <v>45864000</v>
      </c>
      <c r="E516" t="inlineStr">
        <is>
          <t>沿用前期（該季未申報）</t>
        </is>
      </c>
      <c r="I516" t="inlineStr">
        <is>
          <t>2025-12-31</t>
        </is>
      </c>
      <c r="J516" t="inlineStr">
        <is>
          <t>USD</t>
        </is>
      </c>
      <c r="K516" t="inlineStr">
        <is>
          <t>該季未申報，沿用前一期餘額（資產負債表科目）</t>
        </is>
      </c>
    </row>
    <row r="517">
      <c r="A517" t="inlineStr">
        <is>
          <t>營業租賃負債（流動）</t>
        </is>
      </c>
      <c r="B517" t="inlineStr">
        <is>
          <t>Operating Lease Liability, Current</t>
        </is>
      </c>
      <c r="C517" t="inlineStr">
        <is>
          <t>FY2026 Q2</t>
        </is>
      </c>
      <c r="D517" t="n">
        <v>45864000</v>
      </c>
      <c r="E517" t="inlineStr">
        <is>
          <t>沿用前期（該季未申報）</t>
        </is>
      </c>
      <c r="I517" t="inlineStr">
        <is>
          <t>2025-12-31</t>
        </is>
      </c>
      <c r="J517" t="inlineStr">
        <is>
          <t>USD</t>
        </is>
      </c>
      <c r="K517" t="inlineStr">
        <is>
          <t>該季未申報，沿用前一期餘額（資產負債表科目）</t>
        </is>
      </c>
    </row>
    <row r="518">
      <c r="A518" t="inlineStr">
        <is>
          <t>遞延所得稅資產</t>
        </is>
      </c>
      <c r="B518" t="inlineStr">
        <is>
          <t>Deferred Tax Assets, Net</t>
        </is>
      </c>
      <c r="C518" t="inlineStr">
        <is>
          <t>FY2021 Q4</t>
        </is>
      </c>
      <c r="D518" t="n">
        <v>-1580000</v>
      </c>
      <c r="E518" t="inlineStr">
        <is>
          <t>DeferredTaxAssetsNet</t>
        </is>
      </c>
      <c r="F518" t="inlineStr">
        <is>
          <t>10-K</t>
        </is>
      </c>
      <c r="G518" t="inlineStr">
        <is>
          <t>2022-02-24</t>
        </is>
      </c>
      <c r="H518" t="inlineStr">
        <is>
          <t>2022-02-24</t>
        </is>
      </c>
      <c r="I518" t="inlineStr">
        <is>
          <t>2021-12-31</t>
        </is>
      </c>
      <c r="J518" t="inlineStr">
        <is>
          <t>USD</t>
        </is>
      </c>
      <c r="K518" t="inlineStr">
        <is>
          <t>財報直接申報值</t>
        </is>
      </c>
    </row>
    <row r="519">
      <c r="A519" t="inlineStr">
        <is>
          <t>遞延所得稅負債</t>
        </is>
      </c>
      <c r="B519" t="inlineStr">
        <is>
          <t>Deferred Tax Liabilities, Net</t>
        </is>
      </c>
      <c r="C519" t="inlineStr">
        <is>
          <t>FY2021 Q4</t>
        </is>
      </c>
      <c r="D519" t="n">
        <v>1580000</v>
      </c>
      <c r="E519" t="inlineStr">
        <is>
          <t>DeferredTaxLiabilities</t>
        </is>
      </c>
      <c r="F519" t="inlineStr">
        <is>
          <t>10-K</t>
        </is>
      </c>
      <c r="G519" t="inlineStr">
        <is>
          <t>2023-02-21</t>
        </is>
      </c>
      <c r="H519" t="inlineStr">
        <is>
          <t>2023-02-21</t>
        </is>
      </c>
      <c r="I519" t="inlineStr">
        <is>
          <t>2021-12-31</t>
        </is>
      </c>
      <c r="J519" t="inlineStr">
        <is>
          <t>USD</t>
        </is>
      </c>
      <c r="K519" t="inlineStr">
        <is>
          <t>財報直接申報值</t>
        </is>
      </c>
    </row>
    <row r="520">
      <c r="A520" t="inlineStr">
        <is>
          <t>遞延所得稅負債</t>
        </is>
      </c>
      <c r="B520" t="inlineStr">
        <is>
          <t>Deferred Tax Liabilities, Net</t>
        </is>
      </c>
      <c r="C520" t="inlineStr">
        <is>
          <t>FY2022 Q1</t>
        </is>
      </c>
      <c r="D520" t="n">
        <v>1580000</v>
      </c>
      <c r="E520" t="inlineStr">
        <is>
          <t>沿用前期（該季未申報）</t>
        </is>
      </c>
      <c r="I520" t="inlineStr">
        <is>
          <t>2021-12-31</t>
        </is>
      </c>
      <c r="J520" t="inlineStr">
        <is>
          <t>USD</t>
        </is>
      </c>
      <c r="K520" t="inlineStr">
        <is>
          <t>該季未申報，沿用前一期餘額（資產負債表科目）</t>
        </is>
      </c>
    </row>
    <row r="521">
      <c r="A521" t="inlineStr">
        <is>
          <t>遞延所得稅負債</t>
        </is>
      </c>
      <c r="B521" t="inlineStr">
        <is>
          <t>Deferred Tax Liabilities, Net</t>
        </is>
      </c>
      <c r="C521" t="inlineStr">
        <is>
          <t>FY2022 Q2</t>
        </is>
      </c>
      <c r="D521" t="n">
        <v>1580000</v>
      </c>
      <c r="E521" t="inlineStr">
        <is>
          <t>沿用前期（該季未申報）</t>
        </is>
      </c>
      <c r="I521" t="inlineStr">
        <is>
          <t>2021-12-31</t>
        </is>
      </c>
      <c r="J521" t="inlineStr">
        <is>
          <t>USD</t>
        </is>
      </c>
      <c r="K521" t="inlineStr">
        <is>
          <t>該季未申報，沿用前一期餘額（資產負債表科目）</t>
        </is>
      </c>
    </row>
    <row r="522">
      <c r="A522" t="inlineStr">
        <is>
          <t>遞延所得稅負債</t>
        </is>
      </c>
      <c r="B522" t="inlineStr">
        <is>
          <t>Deferred Tax Liabilities, Net</t>
        </is>
      </c>
      <c r="C522" t="inlineStr">
        <is>
          <t>FY2022 Q3</t>
        </is>
      </c>
      <c r="D522" t="n">
        <v>1580000</v>
      </c>
      <c r="E522" t="inlineStr">
        <is>
          <t>沿用前期（該季未申報）</t>
        </is>
      </c>
      <c r="I522" t="inlineStr">
        <is>
          <t>2021-12-31</t>
        </is>
      </c>
      <c r="J522" t="inlineStr">
        <is>
          <t>USD</t>
        </is>
      </c>
      <c r="K522" t="inlineStr">
        <is>
          <t>該季未申報，沿用前一期餘額（資產負債表科目）</t>
        </is>
      </c>
    </row>
    <row r="523">
      <c r="A523" t="inlineStr">
        <is>
          <t>遞延所得稅負債</t>
        </is>
      </c>
      <c r="B523" t="inlineStr">
        <is>
          <t>Deferred Tax Liabilities, Net</t>
        </is>
      </c>
      <c r="C523" t="inlineStr">
        <is>
          <t>FY2022 Q4</t>
        </is>
      </c>
      <c r="D523" t="n">
        <v>11965000</v>
      </c>
      <c r="E523" t="inlineStr">
        <is>
          <t>DeferredTaxLiabilities</t>
        </is>
      </c>
      <c r="F523" t="inlineStr">
        <is>
          <t>10-K</t>
        </is>
      </c>
      <c r="G523" t="inlineStr">
        <is>
          <t>2023-02-21</t>
        </is>
      </c>
      <c r="H523" t="inlineStr">
        <is>
          <t>2024-02-20</t>
        </is>
      </c>
      <c r="I523" t="inlineStr">
        <is>
          <t>2022-12-31</t>
        </is>
      </c>
      <c r="J523" t="inlineStr">
        <is>
          <t>USD</t>
        </is>
      </c>
      <c r="K523" t="inlineStr">
        <is>
          <t>財報直接申報值</t>
        </is>
      </c>
    </row>
    <row r="524">
      <c r="A524" t="inlineStr">
        <is>
          <t>遞延所得稅負債</t>
        </is>
      </c>
      <c r="B524" t="inlineStr">
        <is>
          <t>Deferred Tax Liabilities, Net</t>
        </is>
      </c>
      <c r="C524" t="inlineStr">
        <is>
          <t>FY2023 Q1</t>
        </is>
      </c>
      <c r="D524" t="n">
        <v>11965000</v>
      </c>
      <c r="E524" t="inlineStr">
        <is>
          <t>沿用前期（該季未申報）</t>
        </is>
      </c>
      <c r="I524" t="inlineStr">
        <is>
          <t>2022-12-31</t>
        </is>
      </c>
      <c r="J524" t="inlineStr">
        <is>
          <t>USD</t>
        </is>
      </c>
      <c r="K524" t="inlineStr">
        <is>
          <t>該季未申報，沿用前一期餘額（資產負債表科目）</t>
        </is>
      </c>
    </row>
    <row r="525">
      <c r="A525" t="inlineStr">
        <is>
          <t>遞延所得稅負債</t>
        </is>
      </c>
      <c r="B525" t="inlineStr">
        <is>
          <t>Deferred Tax Liabilities, Net</t>
        </is>
      </c>
      <c r="C525" t="inlineStr">
        <is>
          <t>FY2023 Q2</t>
        </is>
      </c>
      <c r="D525" t="n">
        <v>11965000</v>
      </c>
      <c r="E525" t="inlineStr">
        <is>
          <t>沿用前期（該季未申報）</t>
        </is>
      </c>
      <c r="I525" t="inlineStr">
        <is>
          <t>2022-12-31</t>
        </is>
      </c>
      <c r="J525" t="inlineStr">
        <is>
          <t>USD</t>
        </is>
      </c>
      <c r="K525" t="inlineStr">
        <is>
          <t>該季未申報，沿用前一期餘額（資產負債表科目）</t>
        </is>
      </c>
    </row>
    <row r="526">
      <c r="A526" t="inlineStr">
        <is>
          <t>遞延所得稅負債</t>
        </is>
      </c>
      <c r="B526" t="inlineStr">
        <is>
          <t>Deferred Tax Liabilities, Net</t>
        </is>
      </c>
      <c r="C526" t="inlineStr">
        <is>
          <t>FY2023 Q3</t>
        </is>
      </c>
      <c r="D526" t="n">
        <v>11965000</v>
      </c>
      <c r="E526" t="inlineStr">
        <is>
          <t>沿用前期（該季未申報）</t>
        </is>
      </c>
      <c r="I526" t="inlineStr">
        <is>
          <t>2022-12-31</t>
        </is>
      </c>
      <c r="J526" t="inlineStr">
        <is>
          <t>USD</t>
        </is>
      </c>
      <c r="K526" t="inlineStr">
        <is>
          <t>該季未申報，沿用前一期餘額（資產負債表科目）</t>
        </is>
      </c>
    </row>
    <row r="527">
      <c r="A527" t="inlineStr">
        <is>
          <t>遞延所得稅負債</t>
        </is>
      </c>
      <c r="B527" t="inlineStr">
        <is>
          <t>Deferred Tax Liabilities, Net</t>
        </is>
      </c>
      <c r="C527" t="inlineStr">
        <is>
          <t>FY2023 Q4</t>
        </is>
      </c>
      <c r="D527" t="n">
        <v>8063000</v>
      </c>
      <c r="E527" t="inlineStr">
        <is>
          <t>DeferredTaxLiabilities</t>
        </is>
      </c>
      <c r="F527" t="inlineStr">
        <is>
          <t>10-K</t>
        </is>
      </c>
      <c r="G527" t="inlineStr">
        <is>
          <t>2024-02-20</t>
        </is>
      </c>
      <c r="H527" t="inlineStr">
        <is>
          <t>2025-02-18</t>
        </is>
      </c>
      <c r="I527" t="inlineStr">
        <is>
          <t>2023-12-31</t>
        </is>
      </c>
      <c r="J527" t="inlineStr">
        <is>
          <t>USD</t>
        </is>
      </c>
      <c r="K527" t="inlineStr">
        <is>
          <t>財報直接申報值</t>
        </is>
      </c>
    </row>
    <row r="528">
      <c r="A528" t="inlineStr">
        <is>
          <t>遞延所得稅負債</t>
        </is>
      </c>
      <c r="B528" t="inlineStr">
        <is>
          <t>Deferred Tax Liabilities, Net</t>
        </is>
      </c>
      <c r="C528" t="inlineStr">
        <is>
          <t>FY2024 Q1</t>
        </is>
      </c>
      <c r="D528" t="n">
        <v>8063000</v>
      </c>
      <c r="E528" t="inlineStr">
        <is>
          <t>沿用前期（該季未申報）</t>
        </is>
      </c>
      <c r="I528" t="inlineStr">
        <is>
          <t>2023-12-31</t>
        </is>
      </c>
      <c r="J528" t="inlineStr">
        <is>
          <t>USD</t>
        </is>
      </c>
      <c r="K528" t="inlineStr">
        <is>
          <t>該季未申報，沿用前一期餘額（資產負債表科目）</t>
        </is>
      </c>
    </row>
    <row r="529">
      <c r="A529" t="inlineStr">
        <is>
          <t>遞延所得稅負債</t>
        </is>
      </c>
      <c r="B529" t="inlineStr">
        <is>
          <t>Deferred Tax Liabilities, Net</t>
        </is>
      </c>
      <c r="C529" t="inlineStr">
        <is>
          <t>FY2024 Q2</t>
        </is>
      </c>
      <c r="D529" t="n">
        <v>8063000</v>
      </c>
      <c r="E529" t="inlineStr">
        <is>
          <t>沿用前期（該季未申報）</t>
        </is>
      </c>
      <c r="I529" t="inlineStr">
        <is>
          <t>2023-12-31</t>
        </is>
      </c>
      <c r="J529" t="inlineStr">
        <is>
          <t>USD</t>
        </is>
      </c>
      <c r="K529" t="inlineStr">
        <is>
          <t>該季未申報，沿用前一期餘額（資產負債表科目）</t>
        </is>
      </c>
    </row>
    <row r="530">
      <c r="A530" t="inlineStr">
        <is>
          <t>遞延所得稅負債</t>
        </is>
      </c>
      <c r="B530" t="inlineStr">
        <is>
          <t>Deferred Tax Liabilities, Net</t>
        </is>
      </c>
      <c r="C530" t="inlineStr">
        <is>
          <t>FY2024 Q3</t>
        </is>
      </c>
      <c r="D530" t="n">
        <v>8063000</v>
      </c>
      <c r="E530" t="inlineStr">
        <is>
          <t>沿用前期（該季未申報）</t>
        </is>
      </c>
      <c r="I530" t="inlineStr">
        <is>
          <t>2023-12-31</t>
        </is>
      </c>
      <c r="J530" t="inlineStr">
        <is>
          <t>USD</t>
        </is>
      </c>
      <c r="K530" t="inlineStr">
        <is>
          <t>該季未申報，沿用前一期餘額（資產負債表科目）</t>
        </is>
      </c>
    </row>
    <row r="531">
      <c r="A531" t="inlineStr">
        <is>
          <t>遞延所得稅負債</t>
        </is>
      </c>
      <c r="B531" t="inlineStr">
        <is>
          <t>Deferred Tax Liabilities, Net</t>
        </is>
      </c>
      <c r="C531" t="inlineStr">
        <is>
          <t>FY2024 Q4</t>
        </is>
      </c>
      <c r="D531" t="n">
        <v>7524000</v>
      </c>
      <c r="E531" t="inlineStr">
        <is>
          <t>DeferredTaxLiabilities</t>
        </is>
      </c>
      <c r="F531" t="inlineStr">
        <is>
          <t>10-K</t>
        </is>
      </c>
      <c r="G531" t="inlineStr">
        <is>
          <t>2025-02-18</t>
        </is>
      </c>
      <c r="H531" t="inlineStr">
        <is>
          <t>2026-02-17</t>
        </is>
      </c>
      <c r="I531" t="inlineStr">
        <is>
          <t>2024-12-31</t>
        </is>
      </c>
      <c r="J531" t="inlineStr">
        <is>
          <t>USD</t>
        </is>
      </c>
      <c r="K531" t="inlineStr">
        <is>
          <t>財報直接申報值</t>
        </is>
      </c>
    </row>
    <row r="532">
      <c r="A532" t="inlineStr">
        <is>
          <t>遞延所得稅負債</t>
        </is>
      </c>
      <c r="B532" t="inlineStr">
        <is>
          <t>Deferred Tax Liabilities, Net</t>
        </is>
      </c>
      <c r="C532" t="inlineStr">
        <is>
          <t>FY2025 Q1</t>
        </is>
      </c>
      <c r="D532" t="n">
        <v>7524000</v>
      </c>
      <c r="E532" t="inlineStr">
        <is>
          <t>沿用前期（該季未申報）</t>
        </is>
      </c>
      <c r="I532" t="inlineStr">
        <is>
          <t>2024-12-31</t>
        </is>
      </c>
      <c r="J532" t="inlineStr">
        <is>
          <t>USD</t>
        </is>
      </c>
      <c r="K532" t="inlineStr">
        <is>
          <t>該季未申報，沿用前一期餘額（資產負債表科目）</t>
        </is>
      </c>
    </row>
    <row r="533">
      <c r="A533" t="inlineStr">
        <is>
          <t>遞延所得稅負債</t>
        </is>
      </c>
      <c r="B533" t="inlineStr">
        <is>
          <t>Deferred Tax Liabilities, Net</t>
        </is>
      </c>
      <c r="C533" t="inlineStr">
        <is>
          <t>FY2025 Q2</t>
        </is>
      </c>
      <c r="D533" t="n">
        <v>7524000</v>
      </c>
      <c r="E533" t="inlineStr">
        <is>
          <t>沿用前期（該季未申報）</t>
        </is>
      </c>
      <c r="I533" t="inlineStr">
        <is>
          <t>2024-12-31</t>
        </is>
      </c>
      <c r="J533" t="inlineStr">
        <is>
          <t>USD</t>
        </is>
      </c>
      <c r="K533" t="inlineStr">
        <is>
          <t>該季未申報，沿用前一期餘額（資產負債表科目）</t>
        </is>
      </c>
    </row>
    <row r="534">
      <c r="A534" t="inlineStr">
        <is>
          <t>遞延所得稅負債</t>
        </is>
      </c>
      <c r="B534" t="inlineStr">
        <is>
          <t>Deferred Tax Liabilities, Net</t>
        </is>
      </c>
      <c r="C534" t="inlineStr">
        <is>
          <t>FY2025 Q3</t>
        </is>
      </c>
      <c r="D534" t="n">
        <v>7524000</v>
      </c>
      <c r="E534" t="inlineStr">
        <is>
          <t>沿用前期（該季未申報）</t>
        </is>
      </c>
      <c r="I534" t="inlineStr">
        <is>
          <t>2024-12-31</t>
        </is>
      </c>
      <c r="J534" t="inlineStr">
        <is>
          <t>USD</t>
        </is>
      </c>
      <c r="K534" t="inlineStr">
        <is>
          <t>該季未申報，沿用前一期餘額（資產負債表科目）</t>
        </is>
      </c>
    </row>
    <row r="535">
      <c r="A535" t="inlineStr">
        <is>
          <t>遞延所得稅負債</t>
        </is>
      </c>
      <c r="B535" t="inlineStr">
        <is>
          <t>Deferred Tax Liabilities, Net</t>
        </is>
      </c>
      <c r="C535" t="inlineStr">
        <is>
          <t>FY2025 Q4</t>
        </is>
      </c>
      <c r="D535" t="n">
        <v>3707000</v>
      </c>
      <c r="E535" t="inlineStr">
        <is>
          <t>DeferredTaxLiabilities</t>
        </is>
      </c>
      <c r="F535" t="inlineStr">
        <is>
          <t>10-K</t>
        </is>
      </c>
      <c r="G535" t="inlineStr">
        <is>
          <t>2026-02-17</t>
        </is>
      </c>
      <c r="H535" t="inlineStr">
        <is>
          <t>2026-02-17</t>
        </is>
      </c>
      <c r="I535" t="inlineStr">
        <is>
          <t>2025-12-31</t>
        </is>
      </c>
      <c r="J535" t="inlineStr">
        <is>
          <t>USD</t>
        </is>
      </c>
      <c r="K535" t="inlineStr">
        <is>
          <t>財報直接申報值</t>
        </is>
      </c>
    </row>
    <row r="536">
      <c r="A536" t="inlineStr">
        <is>
          <t>遞延所得稅負債</t>
        </is>
      </c>
      <c r="B536" t="inlineStr">
        <is>
          <t>Deferred Tax Liabilities, Net</t>
        </is>
      </c>
      <c r="C536" t="inlineStr">
        <is>
          <t>FY2026 Q1</t>
        </is>
      </c>
      <c r="D536" t="n">
        <v>3707000</v>
      </c>
      <c r="E536" t="inlineStr">
        <is>
          <t>沿用前期（該季未申報）</t>
        </is>
      </c>
      <c r="I536" t="inlineStr">
        <is>
          <t>2025-12-31</t>
        </is>
      </c>
      <c r="J536" t="inlineStr">
        <is>
          <t>USD</t>
        </is>
      </c>
      <c r="K536" t="inlineStr">
        <is>
          <t>該季未申報，沿用前一期餘額（資產負債表科目）</t>
        </is>
      </c>
    </row>
    <row r="537">
      <c r="A537" t="inlineStr">
        <is>
          <t>遞延所得稅負債</t>
        </is>
      </c>
      <c r="B537" t="inlineStr">
        <is>
          <t>Deferred Tax Liabilities, Net</t>
        </is>
      </c>
      <c r="C537" t="inlineStr">
        <is>
          <t>FY2026 Q2</t>
        </is>
      </c>
      <c r="D537" t="n">
        <v>3707000</v>
      </c>
      <c r="E537" t="inlineStr">
        <is>
          <t>沿用前期（該季未申報）</t>
        </is>
      </c>
      <c r="I537" t="inlineStr">
        <is>
          <t>2025-12-31</t>
        </is>
      </c>
      <c r="J537" t="inlineStr">
        <is>
          <t>USD</t>
        </is>
      </c>
      <c r="K537" t="inlineStr">
        <is>
          <t>該季未申報，沿用前一期餘額（資產負債表科目）</t>
        </is>
      </c>
    </row>
    <row r="538">
      <c r="A538" t="inlineStr">
        <is>
          <t>流動資產合計</t>
        </is>
      </c>
      <c r="B538" t="inlineStr">
        <is>
          <t>Total Current Assets</t>
        </is>
      </c>
      <c r="C538" t="inlineStr">
        <is>
          <t>FY2021 Q1</t>
        </is>
      </c>
      <c r="D538" t="n">
        <v>2589698000</v>
      </c>
      <c r="E538" t="inlineStr">
        <is>
          <t>AssetsCurrent</t>
        </is>
      </c>
      <c r="F538" t="inlineStr">
        <is>
          <t>10-Q</t>
        </is>
      </c>
      <c r="G538" t="inlineStr">
        <is>
          <t>2021-05-12</t>
        </is>
      </c>
      <c r="H538" t="inlineStr">
        <is>
          <t>2021-05-12</t>
        </is>
      </c>
      <c r="I538" t="inlineStr">
        <is>
          <t>2021-03-31</t>
        </is>
      </c>
      <c r="J538" t="inlineStr">
        <is>
          <t>USD</t>
        </is>
      </c>
      <c r="K538" t="inlineStr">
        <is>
          <t>財報直接申報值</t>
        </is>
      </c>
    </row>
    <row r="539">
      <c r="A539" t="inlineStr">
        <is>
          <t>流動資產合計</t>
        </is>
      </c>
      <c r="B539" t="inlineStr">
        <is>
          <t>Total Current Assets</t>
        </is>
      </c>
      <c r="C539" t="inlineStr">
        <is>
          <t>FY2021 Q2</t>
        </is>
      </c>
      <c r="D539" t="n">
        <v>2662552000</v>
      </c>
      <c r="E539" t="inlineStr">
        <is>
          <t>AssetsCurrent</t>
        </is>
      </c>
      <c r="F539" t="inlineStr">
        <is>
          <t>10-Q</t>
        </is>
      </c>
      <c r="G539" t="inlineStr">
        <is>
          <t>2021-08-12</t>
        </is>
      </c>
      <c r="H539" t="inlineStr">
        <is>
          <t>2021-08-12</t>
        </is>
      </c>
      <c r="I539" t="inlineStr">
        <is>
          <t>2021-06-30</t>
        </is>
      </c>
      <c r="J539" t="inlineStr">
        <is>
          <t>USD</t>
        </is>
      </c>
      <c r="K539" t="inlineStr">
        <is>
          <t>財報直接申報值</t>
        </is>
      </c>
    </row>
    <row r="540">
      <c r="A540" t="inlineStr">
        <is>
          <t>流動資產合計</t>
        </is>
      </c>
      <c r="B540" t="inlineStr">
        <is>
          <t>Total Current Assets</t>
        </is>
      </c>
      <c r="C540" t="inlineStr">
        <is>
          <t>FY2021 Q3</t>
        </is>
      </c>
      <c r="D540" t="n">
        <v>2811490000</v>
      </c>
      <c r="E540" t="inlineStr">
        <is>
          <t>AssetsCurrent</t>
        </is>
      </c>
      <c r="F540" t="inlineStr">
        <is>
          <t>10-Q</t>
        </is>
      </c>
      <c r="G540" t="inlineStr">
        <is>
          <t>2021-11-09</t>
        </is>
      </c>
      <c r="H540" t="inlineStr">
        <is>
          <t>2021-11-09</t>
        </is>
      </c>
      <c r="I540" t="inlineStr">
        <is>
          <t>2021-09-30</t>
        </is>
      </c>
      <c r="J540" t="inlineStr">
        <is>
          <t>USD</t>
        </is>
      </c>
      <c r="K540" t="inlineStr">
        <is>
          <t>財報直接申報值</t>
        </is>
      </c>
    </row>
    <row r="541">
      <c r="A541" t="inlineStr">
        <is>
          <t>流動資產合計</t>
        </is>
      </c>
      <c r="B541" t="inlineStr">
        <is>
          <t>Total Current Assets</t>
        </is>
      </c>
      <c r="C541" t="inlineStr">
        <is>
          <t>FY2021 Q4</t>
        </is>
      </c>
      <c r="D541" t="n">
        <v>2863250000</v>
      </c>
      <c r="E541" t="inlineStr">
        <is>
          <t>AssetsCurrent</t>
        </is>
      </c>
      <c r="F541" t="inlineStr">
        <is>
          <t>10-K</t>
        </is>
      </c>
      <c r="G541" t="inlineStr">
        <is>
          <t>2022-02-24</t>
        </is>
      </c>
      <c r="H541" t="inlineStr">
        <is>
          <t>2023-02-21</t>
        </is>
      </c>
      <c r="I541" t="inlineStr">
        <is>
          <t>2021-12-31</t>
        </is>
      </c>
      <c r="J541" t="inlineStr">
        <is>
          <t>USD</t>
        </is>
      </c>
      <c r="K541" t="inlineStr">
        <is>
          <t>財報直接申報值</t>
        </is>
      </c>
    </row>
    <row r="542">
      <c r="A542" t="inlineStr">
        <is>
          <t>流動資產合計</t>
        </is>
      </c>
      <c r="B542" t="inlineStr">
        <is>
          <t>Total Current Assets</t>
        </is>
      </c>
      <c r="C542" t="inlineStr">
        <is>
          <t>FY2022 Q1</t>
        </is>
      </c>
      <c r="D542" t="n">
        <v>2927374000</v>
      </c>
      <c r="E542" t="inlineStr">
        <is>
          <t>AssetsCurrent</t>
        </is>
      </c>
      <c r="F542" t="inlineStr">
        <is>
          <t>10-Q</t>
        </is>
      </c>
      <c r="G542" t="inlineStr">
        <is>
          <t>2022-05-09</t>
        </is>
      </c>
      <c r="H542" t="inlineStr">
        <is>
          <t>2022-05-09</t>
        </is>
      </c>
      <c r="I542" t="inlineStr">
        <is>
          <t>2022-03-31</t>
        </is>
      </c>
      <c r="J542" t="inlineStr">
        <is>
          <t>USD</t>
        </is>
      </c>
      <c r="K542" t="inlineStr">
        <is>
          <t>財報直接申報值</t>
        </is>
      </c>
    </row>
    <row r="543">
      <c r="A543" t="inlineStr">
        <is>
          <t>流動資產合計</t>
        </is>
      </c>
      <c r="B543" t="inlineStr">
        <is>
          <t>Total Current Assets</t>
        </is>
      </c>
      <c r="C543" t="inlineStr">
        <is>
          <t>FY2022 Q2</t>
        </is>
      </c>
      <c r="D543" t="n">
        <v>2902439000</v>
      </c>
      <c r="E543" t="inlineStr">
        <is>
          <t>AssetsCurrent</t>
        </is>
      </c>
      <c r="F543" t="inlineStr">
        <is>
          <t>10-Q</t>
        </is>
      </c>
      <c r="G543" t="inlineStr">
        <is>
          <t>2022-08-08</t>
        </is>
      </c>
      <c r="H543" t="inlineStr">
        <is>
          <t>2022-08-08</t>
        </is>
      </c>
      <c r="I543" t="inlineStr">
        <is>
          <t>2022-06-30</t>
        </is>
      </c>
      <c r="J543" t="inlineStr">
        <is>
          <t>USD</t>
        </is>
      </c>
      <c r="K543" t="inlineStr">
        <is>
          <t>財報直接申報值</t>
        </is>
      </c>
    </row>
    <row r="544">
      <c r="A544" t="inlineStr">
        <is>
          <t>流動資產合計</t>
        </is>
      </c>
      <c r="B544" t="inlineStr">
        <is>
          <t>Total Current Assets</t>
        </is>
      </c>
      <c r="C544" t="inlineStr">
        <is>
          <t>FY2022 Q3</t>
        </is>
      </c>
      <c r="D544" t="n">
        <v>2946610000</v>
      </c>
      <c r="E544" t="inlineStr">
        <is>
          <t>AssetsCurrent</t>
        </is>
      </c>
      <c r="F544" t="inlineStr">
        <is>
          <t>10-Q</t>
        </is>
      </c>
      <c r="G544" t="inlineStr">
        <is>
          <t>2022-11-07</t>
        </is>
      </c>
      <c r="H544" t="inlineStr">
        <is>
          <t>2022-11-07</t>
        </is>
      </c>
      <c r="I544" t="inlineStr">
        <is>
          <t>2022-09-30</t>
        </is>
      </c>
      <c r="J544" t="inlineStr">
        <is>
          <t>USD</t>
        </is>
      </c>
      <c r="K544" t="inlineStr">
        <is>
          <t>財報直接申報值</t>
        </is>
      </c>
    </row>
    <row r="545">
      <c r="A545" t="inlineStr">
        <is>
          <t>流動資產合計</t>
        </is>
      </c>
      <c r="B545" t="inlineStr">
        <is>
          <t>Total Current Assets</t>
        </is>
      </c>
      <c r="C545" t="inlineStr">
        <is>
          <t>FY2022 Q4</t>
        </is>
      </c>
      <c r="D545" t="n">
        <v>3041577000</v>
      </c>
      <c r="E545" t="inlineStr">
        <is>
          <t>AssetsCurrent</t>
        </is>
      </c>
      <c r="F545" t="inlineStr">
        <is>
          <t>10-K</t>
        </is>
      </c>
      <c r="G545" t="inlineStr">
        <is>
          <t>2023-02-21</t>
        </is>
      </c>
      <c r="H545" t="inlineStr">
        <is>
          <t>2024-02-20</t>
        </is>
      </c>
      <c r="I545" t="inlineStr">
        <is>
          <t>2022-12-31</t>
        </is>
      </c>
      <c r="J545" t="inlineStr">
        <is>
          <t>USD</t>
        </is>
      </c>
      <c r="K545" t="inlineStr">
        <is>
          <t>財報直接申報值</t>
        </is>
      </c>
    </row>
    <row r="546">
      <c r="A546" t="inlineStr">
        <is>
          <t>流動資產合計</t>
        </is>
      </c>
      <c r="B546" t="inlineStr">
        <is>
          <t>Total Current Assets</t>
        </is>
      </c>
      <c r="C546" t="inlineStr">
        <is>
          <t>FY2023 Q1</t>
        </is>
      </c>
      <c r="D546" t="n">
        <v>3256147000</v>
      </c>
      <c r="E546" t="inlineStr">
        <is>
          <t>AssetsCurrent</t>
        </is>
      </c>
      <c r="F546" t="inlineStr">
        <is>
          <t>10-Q</t>
        </is>
      </c>
      <c r="G546" t="inlineStr">
        <is>
          <t>2023-05-09</t>
        </is>
      </c>
      <c r="H546" t="inlineStr">
        <is>
          <t>2023-05-09</t>
        </is>
      </c>
      <c r="I546" t="inlineStr">
        <is>
          <t>2023-03-31</t>
        </is>
      </c>
      <c r="J546" t="inlineStr">
        <is>
          <t>USD</t>
        </is>
      </c>
      <c r="K546" t="inlineStr">
        <is>
          <t>財報直接申報值</t>
        </is>
      </c>
    </row>
    <row r="547">
      <c r="A547" t="inlineStr">
        <is>
          <t>流動資產合計</t>
        </is>
      </c>
      <c r="B547" t="inlineStr">
        <is>
          <t>Total Current Assets</t>
        </is>
      </c>
      <c r="C547" t="inlineStr">
        <is>
          <t>FY2023 Q2</t>
        </is>
      </c>
      <c r="D547" t="n">
        <v>3576914000</v>
      </c>
      <c r="E547" t="inlineStr">
        <is>
          <t>AssetsCurrent</t>
        </is>
      </c>
      <c r="F547" t="inlineStr">
        <is>
          <t>10-Q</t>
        </is>
      </c>
      <c r="G547" t="inlineStr">
        <is>
          <t>2023-08-08</t>
        </is>
      </c>
      <c r="H547" t="inlineStr">
        <is>
          <t>2023-08-08</t>
        </is>
      </c>
      <c r="I547" t="inlineStr">
        <is>
          <t>2023-06-30</t>
        </is>
      </c>
      <c r="J547" t="inlineStr">
        <is>
          <t>USD</t>
        </is>
      </c>
      <c r="K547" t="inlineStr">
        <is>
          <t>財報直接申報值</t>
        </is>
      </c>
    </row>
    <row r="548">
      <c r="A548" t="inlineStr">
        <is>
          <t>流動資產合計</t>
        </is>
      </c>
      <c r="B548" t="inlineStr">
        <is>
          <t>Total Current Assets</t>
        </is>
      </c>
      <c r="C548" t="inlineStr">
        <is>
          <t>FY2023 Q3</t>
        </is>
      </c>
      <c r="D548" t="n">
        <v>3809397000</v>
      </c>
      <c r="E548" t="inlineStr">
        <is>
          <t>AssetsCurrent</t>
        </is>
      </c>
      <c r="F548" t="inlineStr">
        <is>
          <t>10-Q</t>
        </is>
      </c>
      <c r="G548" t="inlineStr">
        <is>
          <t>2023-11-03</t>
        </is>
      </c>
      <c r="H548" t="inlineStr">
        <is>
          <t>2023-11-03</t>
        </is>
      </c>
      <c r="I548" t="inlineStr">
        <is>
          <t>2023-09-30</t>
        </is>
      </c>
      <c r="J548" t="inlineStr">
        <is>
          <t>USD</t>
        </is>
      </c>
      <c r="K548" t="inlineStr">
        <is>
          <t>財報直接申報值</t>
        </is>
      </c>
    </row>
    <row r="549">
      <c r="A549" t="inlineStr">
        <is>
          <t>流動資產合計</t>
        </is>
      </c>
      <c r="B549" t="inlineStr">
        <is>
          <t>Total Current Assets</t>
        </is>
      </c>
      <c r="C549" t="inlineStr">
        <is>
          <t>FY2023 Q4</t>
        </is>
      </c>
      <c r="D549" t="n">
        <v>4138618000</v>
      </c>
      <c r="E549" t="inlineStr">
        <is>
          <t>AssetsCurrent</t>
        </is>
      </c>
      <c r="F549" t="inlineStr">
        <is>
          <t>10-K</t>
        </is>
      </c>
      <c r="G549" t="inlineStr">
        <is>
          <t>2024-02-20</t>
        </is>
      </c>
      <c r="H549" t="inlineStr">
        <is>
          <t>2025-02-18</t>
        </is>
      </c>
      <c r="I549" t="inlineStr">
        <is>
          <t>2023-12-31</t>
        </is>
      </c>
      <c r="J549" t="inlineStr">
        <is>
          <t>USD</t>
        </is>
      </c>
      <c r="K549" t="inlineStr">
        <is>
          <t>財報直接申報值</t>
        </is>
      </c>
    </row>
    <row r="550">
      <c r="A550" t="inlineStr">
        <is>
          <t>流動資產合計</t>
        </is>
      </c>
      <c r="B550" t="inlineStr">
        <is>
          <t>Total Current Assets</t>
        </is>
      </c>
      <c r="C550" t="inlineStr">
        <is>
          <t>FY2024 Q1</t>
        </is>
      </c>
      <c r="D550" t="n">
        <v>4436064000</v>
      </c>
      <c r="E550" t="inlineStr">
        <is>
          <t>AssetsCurrent</t>
        </is>
      </c>
      <c r="F550" t="inlineStr">
        <is>
          <t>10-Q</t>
        </is>
      </c>
      <c r="G550" t="inlineStr">
        <is>
          <t>2024-05-07</t>
        </is>
      </c>
      <c r="H550" t="inlineStr">
        <is>
          <t>2024-05-07</t>
        </is>
      </c>
      <c r="I550" t="inlineStr">
        <is>
          <t>2024-03-31</t>
        </is>
      </c>
      <c r="J550" t="inlineStr">
        <is>
          <t>USD</t>
        </is>
      </c>
      <c r="K550" t="inlineStr">
        <is>
          <t>財報直接申報值</t>
        </is>
      </c>
    </row>
    <row r="551">
      <c r="A551" t="inlineStr">
        <is>
          <t>流動資產合計</t>
        </is>
      </c>
      <c r="B551" t="inlineStr">
        <is>
          <t>Total Current Assets</t>
        </is>
      </c>
      <c r="C551" t="inlineStr">
        <is>
          <t>FY2024 Q2</t>
        </is>
      </c>
      <c r="D551" t="n">
        <v>4773510000</v>
      </c>
      <c r="E551" t="inlineStr">
        <is>
          <t>AssetsCurrent</t>
        </is>
      </c>
      <c r="F551" t="inlineStr">
        <is>
          <t>10-Q</t>
        </is>
      </c>
      <c r="G551" t="inlineStr">
        <is>
          <t>2024-08-06</t>
        </is>
      </c>
      <c r="H551" t="inlineStr">
        <is>
          <t>2024-08-06</t>
        </is>
      </c>
      <c r="I551" t="inlineStr">
        <is>
          <t>2024-06-30</t>
        </is>
      </c>
      <c r="J551" t="inlineStr">
        <is>
          <t>USD</t>
        </is>
      </c>
      <c r="K551" t="inlineStr">
        <is>
          <t>財報直接申報值</t>
        </is>
      </c>
    </row>
    <row r="552">
      <c r="A552" t="inlineStr">
        <is>
          <t>流動資產合計</t>
        </is>
      </c>
      <c r="B552" t="inlineStr">
        <is>
          <t>Total Current Assets</t>
        </is>
      </c>
      <c r="C552" t="inlineStr">
        <is>
          <t>FY2024 Q3</t>
        </is>
      </c>
      <c r="D552" t="n">
        <v>5351962000</v>
      </c>
      <c r="E552" t="inlineStr">
        <is>
          <t>AssetsCurrent</t>
        </is>
      </c>
      <c r="F552" t="inlineStr">
        <is>
          <t>10-Q</t>
        </is>
      </c>
      <c r="G552" t="inlineStr">
        <is>
          <t>2024-11-05</t>
        </is>
      </c>
      <c r="H552" t="inlineStr">
        <is>
          <t>2024-11-05</t>
        </is>
      </c>
      <c r="I552" t="inlineStr">
        <is>
          <t>2024-09-30</t>
        </is>
      </c>
      <c r="J552" t="inlineStr">
        <is>
          <t>USD</t>
        </is>
      </c>
      <c r="K552" t="inlineStr">
        <is>
          <t>財報直接申報值</t>
        </is>
      </c>
    </row>
    <row r="553">
      <c r="A553" t="inlineStr">
        <is>
          <t>流動資產合計</t>
        </is>
      </c>
      <c r="B553" t="inlineStr">
        <is>
          <t>Total Current Assets</t>
        </is>
      </c>
      <c r="C553" t="inlineStr">
        <is>
          <t>FY2024 Q4</t>
        </is>
      </c>
      <c r="D553" t="n">
        <v>5934289000</v>
      </c>
      <c r="E553" t="inlineStr">
        <is>
          <t>AssetsCurrent</t>
        </is>
      </c>
      <c r="F553" t="inlineStr">
        <is>
          <t>10-K</t>
        </is>
      </c>
      <c r="G553" t="inlineStr">
        <is>
          <t>2025-02-18</t>
        </is>
      </c>
      <c r="H553" t="inlineStr">
        <is>
          <t>2026-02-17</t>
        </is>
      </c>
      <c r="I553" t="inlineStr">
        <is>
          <t>2024-12-31</t>
        </is>
      </c>
      <c r="J553" t="inlineStr">
        <is>
          <t>USD</t>
        </is>
      </c>
      <c r="K553" t="inlineStr">
        <is>
          <t>財報直接申報值</t>
        </is>
      </c>
    </row>
    <row r="554">
      <c r="A554" t="inlineStr">
        <is>
          <t>流動資產合計</t>
        </is>
      </c>
      <c r="B554" t="inlineStr">
        <is>
          <t>Total Current Assets</t>
        </is>
      </c>
      <c r="C554" t="inlineStr">
        <is>
          <t>FY2025 Q1</t>
        </is>
      </c>
      <c r="D554" t="n">
        <v>6282599000</v>
      </c>
      <c r="E554" t="inlineStr">
        <is>
          <t>AssetsCurrent</t>
        </is>
      </c>
      <c r="F554" t="inlineStr">
        <is>
          <t>10-Q</t>
        </is>
      </c>
      <c r="G554" t="inlineStr">
        <is>
          <t>2025-05-06</t>
        </is>
      </c>
      <c r="H554" t="inlineStr">
        <is>
          <t>2025-05-06</t>
        </is>
      </c>
      <c r="I554" t="inlineStr">
        <is>
          <t>2025-03-31</t>
        </is>
      </c>
      <c r="J554" t="inlineStr">
        <is>
          <t>USD</t>
        </is>
      </c>
      <c r="K554" t="inlineStr">
        <is>
          <t>財報直接申報值</t>
        </is>
      </c>
    </row>
    <row r="555">
      <c r="A555" t="inlineStr">
        <is>
          <t>流動資產合計</t>
        </is>
      </c>
      <c r="B555" t="inlineStr">
        <is>
          <t>Total Current Assets</t>
        </is>
      </c>
      <c r="C555" t="inlineStr">
        <is>
          <t>FY2025 Q2</t>
        </is>
      </c>
      <c r="D555" t="n">
        <v>6890393000</v>
      </c>
      <c r="E555" t="inlineStr">
        <is>
          <t>AssetsCurrent</t>
        </is>
      </c>
      <c r="F555" t="inlineStr">
        <is>
          <t>10-Q</t>
        </is>
      </c>
      <c r="G555" t="inlineStr">
        <is>
          <t>2025-08-05</t>
        </is>
      </c>
      <c r="H555" t="inlineStr">
        <is>
          <t>2025-08-05</t>
        </is>
      </c>
      <c r="I555" t="inlineStr">
        <is>
          <t>2025-06-30</t>
        </is>
      </c>
      <c r="J555" t="inlineStr">
        <is>
          <t>USD</t>
        </is>
      </c>
      <c r="K555" t="inlineStr">
        <is>
          <t>財報直接申報值</t>
        </is>
      </c>
    </row>
    <row r="556">
      <c r="A556" t="inlineStr">
        <is>
          <t>流動資產合計</t>
        </is>
      </c>
      <c r="B556" t="inlineStr">
        <is>
          <t>Total Current Assets</t>
        </is>
      </c>
      <c r="C556" t="inlineStr">
        <is>
          <t>FY2025 Q3</t>
        </is>
      </c>
      <c r="D556" t="n">
        <v>7586156000</v>
      </c>
      <c r="E556" t="inlineStr">
        <is>
          <t>AssetsCurrent</t>
        </is>
      </c>
      <c r="F556" t="inlineStr">
        <is>
          <t>10-Q</t>
        </is>
      </c>
      <c r="G556" t="inlineStr">
        <is>
          <t>2025-11-04</t>
        </is>
      </c>
      <c r="H556" t="inlineStr">
        <is>
          <t>2025-11-04</t>
        </is>
      </c>
      <c r="I556" t="inlineStr">
        <is>
          <t>2025-09-30</t>
        </is>
      </c>
      <c r="J556" t="inlineStr">
        <is>
          <t>USD</t>
        </is>
      </c>
      <c r="K556" t="inlineStr">
        <is>
          <t>財報直接申報值</t>
        </is>
      </c>
    </row>
    <row r="557">
      <c r="A557" t="inlineStr">
        <is>
          <t>流動資產合計</t>
        </is>
      </c>
      <c r="B557" t="inlineStr">
        <is>
          <t>Total Current Assets</t>
        </is>
      </c>
      <c r="C557" t="inlineStr">
        <is>
          <t>FY2025 Q4</t>
        </is>
      </c>
      <c r="D557" t="n">
        <v>8358174000</v>
      </c>
      <c r="E557" t="inlineStr">
        <is>
          <t>AssetsCurrent</t>
        </is>
      </c>
      <c r="F557" t="inlineStr">
        <is>
          <t>10-Q</t>
        </is>
      </c>
      <c r="G557" t="inlineStr">
        <is>
          <t>2026-02-17</t>
        </is>
      </c>
      <c r="H557" t="inlineStr">
        <is>
          <t>2026-08-04</t>
        </is>
      </c>
      <c r="I557" t="inlineStr">
        <is>
          <t>2025-12-31</t>
        </is>
      </c>
      <c r="J557" t="inlineStr">
        <is>
          <t>USD</t>
        </is>
      </c>
      <c r="K557" t="inlineStr">
        <is>
          <t>財報直接申報值</t>
        </is>
      </c>
    </row>
    <row r="558">
      <c r="A558" t="inlineStr">
        <is>
          <t>流動資產合計</t>
        </is>
      </c>
      <c r="B558" t="inlineStr">
        <is>
          <t>Total Current Assets</t>
        </is>
      </c>
      <c r="C558" t="inlineStr">
        <is>
          <t>FY2026 Q1</t>
        </is>
      </c>
      <c r="D558" t="n">
        <v>9551704000</v>
      </c>
      <c r="E558" t="inlineStr">
        <is>
          <t>AssetsCurrent</t>
        </is>
      </c>
      <c r="F558" t="inlineStr">
        <is>
          <t>10-Q</t>
        </is>
      </c>
      <c r="G558" t="inlineStr">
        <is>
          <t>2026-05-05</t>
        </is>
      </c>
      <c r="H558" t="inlineStr">
        <is>
          <t>2026-05-05</t>
        </is>
      </c>
      <c r="I558" t="inlineStr">
        <is>
          <t>2026-03-31</t>
        </is>
      </c>
      <c r="J558" t="inlineStr">
        <is>
          <t>USD</t>
        </is>
      </c>
      <c r="K558" t="inlineStr">
        <is>
          <t>財報直接申報值</t>
        </is>
      </c>
    </row>
    <row r="559">
      <c r="A559" t="inlineStr">
        <is>
          <t>流動資產合計</t>
        </is>
      </c>
      <c r="B559" t="inlineStr">
        <is>
          <t>Total Current Assets</t>
        </is>
      </c>
      <c r="C559" t="inlineStr">
        <is>
          <t>FY2026 Q2</t>
        </is>
      </c>
      <c r="D559" t="n">
        <v>11099513000</v>
      </c>
      <c r="E559" t="inlineStr">
        <is>
          <t>AssetsCurrent</t>
        </is>
      </c>
      <c r="F559" t="inlineStr">
        <is>
          <t>10-Q</t>
        </is>
      </c>
      <c r="G559" t="inlineStr">
        <is>
          <t>2026-08-04</t>
        </is>
      </c>
      <c r="H559" t="inlineStr">
        <is>
          <t>2026-08-04</t>
        </is>
      </c>
      <c r="I559" t="inlineStr">
        <is>
          <t>2026-06-30</t>
        </is>
      </c>
      <c r="J559" t="inlineStr">
        <is>
          <t>USD</t>
        </is>
      </c>
      <c r="K559" t="inlineStr">
        <is>
          <t>財報直接申報值</t>
        </is>
      </c>
    </row>
    <row r="560">
      <c r="A560" t="inlineStr">
        <is>
          <t>不動產、廠房及設備淨額</t>
        </is>
      </c>
      <c r="B560" t="inlineStr">
        <is>
          <t>PP&amp;E, Net</t>
        </is>
      </c>
      <c r="C560" t="inlineStr">
        <is>
          <t>FY2021 Q1</t>
        </is>
      </c>
      <c r="D560" t="n">
        <v>27378000</v>
      </c>
      <c r="E560" t="inlineStr">
        <is>
          <t>PropertyPlantAndEquipmentNet</t>
        </is>
      </c>
      <c r="F560" t="inlineStr">
        <is>
          <t>10-Q</t>
        </is>
      </c>
      <c r="G560" t="inlineStr">
        <is>
          <t>2021-05-12</t>
        </is>
      </c>
      <c r="H560" t="inlineStr">
        <is>
          <t>2021-05-12</t>
        </is>
      </c>
      <c r="I560" t="inlineStr">
        <is>
          <t>2021-03-31</t>
        </is>
      </c>
      <c r="J560" t="inlineStr">
        <is>
          <t>USD</t>
        </is>
      </c>
      <c r="K560" t="inlineStr">
        <is>
          <t>財報直接申報值</t>
        </is>
      </c>
    </row>
    <row r="561">
      <c r="A561" t="inlineStr">
        <is>
          <t>不動產、廠房及設備淨額</t>
        </is>
      </c>
      <c r="B561" t="inlineStr">
        <is>
          <t>PP&amp;E, Net</t>
        </is>
      </c>
      <c r="C561" t="inlineStr">
        <is>
          <t>FY2021 Q2</t>
        </is>
      </c>
      <c r="D561" t="n">
        <v>24824000</v>
      </c>
      <c r="E561" t="inlineStr">
        <is>
          <t>PropertyPlantAndEquipmentNet</t>
        </is>
      </c>
      <c r="F561" t="inlineStr">
        <is>
          <t>10-Q</t>
        </is>
      </c>
      <c r="G561" t="inlineStr">
        <is>
          <t>2021-08-12</t>
        </is>
      </c>
      <c r="H561" t="inlineStr">
        <is>
          <t>2021-08-12</t>
        </is>
      </c>
      <c r="I561" t="inlineStr">
        <is>
          <t>2021-06-30</t>
        </is>
      </c>
      <c r="J561" t="inlineStr">
        <is>
          <t>USD</t>
        </is>
      </c>
      <c r="K561" t="inlineStr">
        <is>
          <t>財報直接申報值</t>
        </is>
      </c>
    </row>
    <row r="562">
      <c r="A562" t="inlineStr">
        <is>
          <t>不動產、廠房及設備淨額</t>
        </is>
      </c>
      <c r="B562" t="inlineStr">
        <is>
          <t>PP&amp;E, Net</t>
        </is>
      </c>
      <c r="C562" t="inlineStr">
        <is>
          <t>FY2021 Q3</t>
        </is>
      </c>
      <c r="D562" t="n">
        <v>28778000</v>
      </c>
      <c r="E562" t="inlineStr">
        <is>
          <t>PropertyPlantAndEquipmentNet</t>
        </is>
      </c>
      <c r="F562" t="inlineStr">
        <is>
          <t>10-Q</t>
        </is>
      </c>
      <c r="G562" t="inlineStr">
        <is>
          <t>2021-11-09</t>
        </is>
      </c>
      <c r="H562" t="inlineStr">
        <is>
          <t>2021-11-09</t>
        </is>
      </c>
      <c r="I562" t="inlineStr">
        <is>
          <t>2021-09-30</t>
        </is>
      </c>
      <c r="J562" t="inlineStr">
        <is>
          <t>USD</t>
        </is>
      </c>
      <c r="K562" t="inlineStr">
        <is>
          <t>財報直接申報值</t>
        </is>
      </c>
    </row>
    <row r="563">
      <c r="A563" t="inlineStr">
        <is>
          <t>不動產、廠房及設備淨額</t>
        </is>
      </c>
      <c r="B563" t="inlineStr">
        <is>
          <t>PP&amp;E, Net</t>
        </is>
      </c>
      <c r="C563" t="inlineStr">
        <is>
          <t>FY2021 Q4</t>
        </is>
      </c>
      <c r="D563" t="n">
        <v>31304000</v>
      </c>
      <c r="E563" t="inlineStr">
        <is>
          <t>PropertyPlantAndEquipmentNet</t>
        </is>
      </c>
      <c r="F563" t="inlineStr">
        <is>
          <t>10-K</t>
        </is>
      </c>
      <c r="G563" t="inlineStr">
        <is>
          <t>2022-02-24</t>
        </is>
      </c>
      <c r="H563" t="inlineStr">
        <is>
          <t>2023-02-21</t>
        </is>
      </c>
      <c r="I563" t="inlineStr">
        <is>
          <t>2021-12-31</t>
        </is>
      </c>
      <c r="J563" t="inlineStr">
        <is>
          <t>USD</t>
        </is>
      </c>
      <c r="K563" t="inlineStr">
        <is>
          <t>財報直接申報值</t>
        </is>
      </c>
    </row>
    <row r="564">
      <c r="A564" t="inlineStr">
        <is>
          <t>不動產、廠房及設備淨額</t>
        </is>
      </c>
      <c r="B564" t="inlineStr">
        <is>
          <t>PP&amp;E, Net</t>
        </is>
      </c>
      <c r="C564" t="inlineStr">
        <is>
          <t>FY2022 Q1</t>
        </is>
      </c>
      <c r="D564" t="n">
        <v>41866000</v>
      </c>
      <c r="E564" t="inlineStr">
        <is>
          <t>PropertyPlantAndEquipmentNet</t>
        </is>
      </c>
      <c r="F564" t="inlineStr">
        <is>
          <t>10-Q</t>
        </is>
      </c>
      <c r="G564" t="inlineStr">
        <is>
          <t>2022-05-09</t>
        </is>
      </c>
      <c r="H564" t="inlineStr">
        <is>
          <t>2022-05-09</t>
        </is>
      </c>
      <c r="I564" t="inlineStr">
        <is>
          <t>2022-03-31</t>
        </is>
      </c>
      <c r="J564" t="inlineStr">
        <is>
          <t>USD</t>
        </is>
      </c>
      <c r="K564" t="inlineStr">
        <is>
          <t>財報直接申報值</t>
        </is>
      </c>
    </row>
    <row r="565">
      <c r="A565" t="inlineStr">
        <is>
          <t>不動產、廠房及設備淨額</t>
        </is>
      </c>
      <c r="B565" t="inlineStr">
        <is>
          <t>PP&amp;E, Net</t>
        </is>
      </c>
      <c r="C565" t="inlineStr">
        <is>
          <t>FY2022 Q2</t>
        </is>
      </c>
      <c r="D565" t="n">
        <v>47644000</v>
      </c>
      <c r="E565" t="inlineStr">
        <is>
          <t>PropertyPlantAndEquipmentNet</t>
        </is>
      </c>
      <c r="F565" t="inlineStr">
        <is>
          <t>10-Q</t>
        </is>
      </c>
      <c r="G565" t="inlineStr">
        <is>
          <t>2022-08-08</t>
        </is>
      </c>
      <c r="H565" t="inlineStr">
        <is>
          <t>2022-08-08</t>
        </is>
      </c>
      <c r="I565" t="inlineStr">
        <is>
          <t>2022-06-30</t>
        </is>
      </c>
      <c r="J565" t="inlineStr">
        <is>
          <t>USD</t>
        </is>
      </c>
      <c r="K565" t="inlineStr">
        <is>
          <t>財報直接申報值</t>
        </is>
      </c>
    </row>
    <row r="566">
      <c r="A566" t="inlineStr">
        <is>
          <t>不動產、廠房及設備淨額</t>
        </is>
      </c>
      <c r="B566" t="inlineStr">
        <is>
          <t>PP&amp;E, Net</t>
        </is>
      </c>
      <c r="C566" t="inlineStr">
        <is>
          <t>FY2022 Q3</t>
        </is>
      </c>
      <c r="D566" t="n">
        <v>57822000</v>
      </c>
      <c r="E566" t="inlineStr">
        <is>
          <t>PropertyPlantAndEquipmentNet</t>
        </is>
      </c>
      <c r="F566" t="inlineStr">
        <is>
          <t>10-Q</t>
        </is>
      </c>
      <c r="G566" t="inlineStr">
        <is>
          <t>2022-11-07</t>
        </is>
      </c>
      <c r="H566" t="inlineStr">
        <is>
          <t>2022-11-07</t>
        </is>
      </c>
      <c r="I566" t="inlineStr">
        <is>
          <t>2022-09-30</t>
        </is>
      </c>
      <c r="J566" t="inlineStr">
        <is>
          <t>USD</t>
        </is>
      </c>
      <c r="K566" t="inlineStr">
        <is>
          <t>財報直接申報值</t>
        </is>
      </c>
    </row>
    <row r="567">
      <c r="A567" t="inlineStr">
        <is>
          <t>不動產、廠房及設備淨額</t>
        </is>
      </c>
      <c r="B567" t="inlineStr">
        <is>
          <t>PP&amp;E, Net</t>
        </is>
      </c>
      <c r="C567" t="inlineStr">
        <is>
          <t>FY2022 Q4</t>
        </is>
      </c>
      <c r="D567" t="n">
        <v>69170000</v>
      </c>
      <c r="E567" t="inlineStr">
        <is>
          <t>PropertyPlantAndEquipmentNet</t>
        </is>
      </c>
      <c r="F567" t="inlineStr">
        <is>
          <t>10-K</t>
        </is>
      </c>
      <c r="G567" t="inlineStr">
        <is>
          <t>2023-02-21</t>
        </is>
      </c>
      <c r="H567" t="inlineStr">
        <is>
          <t>2024-02-20</t>
        </is>
      </c>
      <c r="I567" t="inlineStr">
        <is>
          <t>2022-12-31</t>
        </is>
      </c>
      <c r="J567" t="inlineStr">
        <is>
          <t>USD</t>
        </is>
      </c>
      <c r="K567" t="inlineStr">
        <is>
          <t>財報直接申報值</t>
        </is>
      </c>
    </row>
    <row r="568">
      <c r="A568" t="inlineStr">
        <is>
          <t>不動產、廠房及設備淨額</t>
        </is>
      </c>
      <c r="B568" t="inlineStr">
        <is>
          <t>PP&amp;E, Net</t>
        </is>
      </c>
      <c r="C568" t="inlineStr">
        <is>
          <t>FY2023 Q1</t>
        </is>
      </c>
      <c r="D568" t="n">
        <v>63115000</v>
      </c>
      <c r="E568" t="inlineStr">
        <is>
          <t>PropertyPlantAndEquipmentNet</t>
        </is>
      </c>
      <c r="F568" t="inlineStr">
        <is>
          <t>10-Q</t>
        </is>
      </c>
      <c r="G568" t="inlineStr">
        <is>
          <t>2023-05-09</t>
        </is>
      </c>
      <c r="H568" t="inlineStr">
        <is>
          <t>2023-05-09</t>
        </is>
      </c>
      <c r="I568" t="inlineStr">
        <is>
          <t>2023-03-31</t>
        </is>
      </c>
      <c r="J568" t="inlineStr">
        <is>
          <t>USD</t>
        </is>
      </c>
      <c r="K568" t="inlineStr">
        <is>
          <t>財報直接申報值</t>
        </is>
      </c>
    </row>
    <row r="569">
      <c r="A569" t="inlineStr">
        <is>
          <t>不動產、廠房及設備淨額</t>
        </is>
      </c>
      <c r="B569" t="inlineStr">
        <is>
          <t>PP&amp;E, Net</t>
        </is>
      </c>
      <c r="C569" t="inlineStr">
        <is>
          <t>FY2023 Q2</t>
        </is>
      </c>
      <c r="D569" t="n">
        <v>54097000</v>
      </c>
      <c r="E569" t="inlineStr">
        <is>
          <t>PropertyPlantAndEquipmentNet</t>
        </is>
      </c>
      <c r="F569" t="inlineStr">
        <is>
          <t>10-Q</t>
        </is>
      </c>
      <c r="G569" t="inlineStr">
        <is>
          <t>2023-08-08</t>
        </is>
      </c>
      <c r="H569" t="inlineStr">
        <is>
          <t>2023-08-08</t>
        </is>
      </c>
      <c r="I569" t="inlineStr">
        <is>
          <t>2023-06-30</t>
        </is>
      </c>
      <c r="J569" t="inlineStr">
        <is>
          <t>USD</t>
        </is>
      </c>
      <c r="K569" t="inlineStr">
        <is>
          <t>財報直接申報值</t>
        </is>
      </c>
    </row>
    <row r="570">
      <c r="A570" t="inlineStr">
        <is>
          <t>不動產、廠房及設備淨額</t>
        </is>
      </c>
      <c r="B570" t="inlineStr">
        <is>
          <t>PP&amp;E, Net</t>
        </is>
      </c>
      <c r="C570" t="inlineStr">
        <is>
          <t>FY2023 Q3</t>
        </is>
      </c>
      <c r="D570" t="n">
        <v>50133000</v>
      </c>
      <c r="E570" t="inlineStr">
        <is>
          <t>PropertyPlantAndEquipmentNet</t>
        </is>
      </c>
      <c r="F570" t="inlineStr">
        <is>
          <t>10-Q</t>
        </is>
      </c>
      <c r="G570" t="inlineStr">
        <is>
          <t>2023-11-03</t>
        </is>
      </c>
      <c r="H570" t="inlineStr">
        <is>
          <t>2023-11-03</t>
        </is>
      </c>
      <c r="I570" t="inlineStr">
        <is>
          <t>2023-09-30</t>
        </is>
      </c>
      <c r="J570" t="inlineStr">
        <is>
          <t>USD</t>
        </is>
      </c>
      <c r="K570" t="inlineStr">
        <is>
          <t>財報直接申報值</t>
        </is>
      </c>
    </row>
    <row r="571">
      <c r="A571" t="inlineStr">
        <is>
          <t>不動產、廠房及設備淨額</t>
        </is>
      </c>
      <c r="B571" t="inlineStr">
        <is>
          <t>PP&amp;E, Net</t>
        </is>
      </c>
      <c r="C571" t="inlineStr">
        <is>
          <t>FY2023 Q4</t>
        </is>
      </c>
      <c r="D571" t="n">
        <v>47758000</v>
      </c>
      <c r="E571" t="inlineStr">
        <is>
          <t>PropertyPlantAndEquipmentNet</t>
        </is>
      </c>
      <c r="F571" t="inlineStr">
        <is>
          <t>10-K</t>
        </is>
      </c>
      <c r="G571" t="inlineStr">
        <is>
          <t>2024-02-20</t>
        </is>
      </c>
      <c r="H571" t="inlineStr">
        <is>
          <t>2025-02-18</t>
        </is>
      </c>
      <c r="I571" t="inlineStr">
        <is>
          <t>2023-12-31</t>
        </is>
      </c>
      <c r="J571" t="inlineStr">
        <is>
          <t>USD</t>
        </is>
      </c>
      <c r="K571" t="inlineStr">
        <is>
          <t>財報直接申報值</t>
        </is>
      </c>
    </row>
    <row r="572">
      <c r="A572" t="inlineStr">
        <is>
          <t>不動產、廠房及設備淨額</t>
        </is>
      </c>
      <c r="B572" t="inlineStr">
        <is>
          <t>PP&amp;E, Net</t>
        </is>
      </c>
      <c r="C572" t="inlineStr">
        <is>
          <t>FY2024 Q1</t>
        </is>
      </c>
      <c r="D572" t="n">
        <v>46906000</v>
      </c>
      <c r="E572" t="inlineStr">
        <is>
          <t>PropertyPlantAndEquipmentNet</t>
        </is>
      </c>
      <c r="F572" t="inlineStr">
        <is>
          <t>10-Q</t>
        </is>
      </c>
      <c r="G572" t="inlineStr">
        <is>
          <t>2024-05-07</t>
        </is>
      </c>
      <c r="H572" t="inlineStr">
        <is>
          <t>2024-05-07</t>
        </is>
      </c>
      <c r="I572" t="inlineStr">
        <is>
          <t>2024-03-31</t>
        </is>
      </c>
      <c r="J572" t="inlineStr">
        <is>
          <t>USD</t>
        </is>
      </c>
      <c r="K572" t="inlineStr">
        <is>
          <t>財報直接申報值</t>
        </is>
      </c>
    </row>
    <row r="573">
      <c r="A573" t="inlineStr">
        <is>
          <t>不動產、廠房及設備淨額</t>
        </is>
      </c>
      <c r="B573" t="inlineStr">
        <is>
          <t>PP&amp;E, Net</t>
        </is>
      </c>
      <c r="C573" t="inlineStr">
        <is>
          <t>FY2024 Q2</t>
        </is>
      </c>
      <c r="D573" t="n">
        <v>43483000</v>
      </c>
      <c r="E573" t="inlineStr">
        <is>
          <t>PropertyPlantAndEquipmentNet</t>
        </is>
      </c>
      <c r="F573" t="inlineStr">
        <is>
          <t>10-Q</t>
        </is>
      </c>
      <c r="G573" t="inlineStr">
        <is>
          <t>2024-08-06</t>
        </is>
      </c>
      <c r="H573" t="inlineStr">
        <is>
          <t>2024-08-06</t>
        </is>
      </c>
      <c r="I573" t="inlineStr">
        <is>
          <t>2024-06-30</t>
        </is>
      </c>
      <c r="J573" t="inlineStr">
        <is>
          <t>USD</t>
        </is>
      </c>
      <c r="K573" t="inlineStr">
        <is>
          <t>財報直接申報值</t>
        </is>
      </c>
    </row>
    <row r="574">
      <c r="A574" t="inlineStr">
        <is>
          <t>不動產、廠房及設備淨額</t>
        </is>
      </c>
      <c r="B574" t="inlineStr">
        <is>
          <t>PP&amp;E, Net</t>
        </is>
      </c>
      <c r="C574" t="inlineStr">
        <is>
          <t>FY2024 Q3</t>
        </is>
      </c>
      <c r="D574" t="n">
        <v>40345000</v>
      </c>
      <c r="E574" t="inlineStr">
        <is>
          <t>PropertyPlantAndEquipmentNet</t>
        </is>
      </c>
      <c r="F574" t="inlineStr">
        <is>
          <t>10-Q</t>
        </is>
      </c>
      <c r="G574" t="inlineStr">
        <is>
          <t>2024-11-05</t>
        </is>
      </c>
      <c r="H574" t="inlineStr">
        <is>
          <t>2024-11-05</t>
        </is>
      </c>
      <c r="I574" t="inlineStr">
        <is>
          <t>2024-09-30</t>
        </is>
      </c>
      <c r="J574" t="inlineStr">
        <is>
          <t>USD</t>
        </is>
      </c>
      <c r="K574" t="inlineStr">
        <is>
          <t>財報直接申報值</t>
        </is>
      </c>
    </row>
    <row r="575">
      <c r="A575" t="inlineStr">
        <is>
          <t>不動產、廠房及設備淨額</t>
        </is>
      </c>
      <c r="B575" t="inlineStr">
        <is>
          <t>PP&amp;E, Net</t>
        </is>
      </c>
      <c r="C575" t="inlineStr">
        <is>
          <t>FY2024 Q4</t>
        </is>
      </c>
      <c r="D575" t="n">
        <v>39638000</v>
      </c>
      <c r="E575" t="inlineStr">
        <is>
          <t>PropertyPlantAndEquipmentNet</t>
        </is>
      </c>
      <c r="F575" t="inlineStr">
        <is>
          <t>10-K</t>
        </is>
      </c>
      <c r="G575" t="inlineStr">
        <is>
          <t>2025-02-18</t>
        </is>
      </c>
      <c r="H575" t="inlineStr">
        <is>
          <t>2026-02-17</t>
        </is>
      </c>
      <c r="I575" t="inlineStr">
        <is>
          <t>2024-12-31</t>
        </is>
      </c>
      <c r="J575" t="inlineStr">
        <is>
          <t>USD</t>
        </is>
      </c>
      <c r="K575" t="inlineStr">
        <is>
          <t>財報直接申報值</t>
        </is>
      </c>
    </row>
    <row r="576">
      <c r="A576" t="inlineStr">
        <is>
          <t>不動產、廠房及設備淨額</t>
        </is>
      </c>
      <c r="B576" t="inlineStr">
        <is>
          <t>PP&amp;E, Net</t>
        </is>
      </c>
      <c r="C576" t="inlineStr">
        <is>
          <t>FY2025 Q1</t>
        </is>
      </c>
      <c r="D576" t="n">
        <v>39669000</v>
      </c>
      <c r="E576" t="inlineStr">
        <is>
          <t>PropertyPlantAndEquipmentNet</t>
        </is>
      </c>
      <c r="F576" t="inlineStr">
        <is>
          <t>10-Q</t>
        </is>
      </c>
      <c r="G576" t="inlineStr">
        <is>
          <t>2025-05-06</t>
        </is>
      </c>
      <c r="H576" t="inlineStr">
        <is>
          <t>2025-05-06</t>
        </is>
      </c>
      <c r="I576" t="inlineStr">
        <is>
          <t>2025-03-31</t>
        </is>
      </c>
      <c r="J576" t="inlineStr">
        <is>
          <t>USD</t>
        </is>
      </c>
      <c r="K576" t="inlineStr">
        <is>
          <t>財報直接申報值</t>
        </is>
      </c>
    </row>
    <row r="577">
      <c r="A577" t="inlineStr">
        <is>
          <t>不動產、廠房及設備淨額</t>
        </is>
      </c>
      <c r="B577" t="inlineStr">
        <is>
          <t>PP&amp;E, Net</t>
        </is>
      </c>
      <c r="C577" t="inlineStr">
        <is>
          <t>FY2025 Q2</t>
        </is>
      </c>
      <c r="D577" t="n">
        <v>43523000</v>
      </c>
      <c r="E577" t="inlineStr">
        <is>
          <t>PropertyPlantAndEquipmentNet</t>
        </is>
      </c>
      <c r="F577" t="inlineStr">
        <is>
          <t>10-Q</t>
        </is>
      </c>
      <c r="G577" t="inlineStr">
        <is>
          <t>2025-08-05</t>
        </is>
      </c>
      <c r="H577" t="inlineStr">
        <is>
          <t>2025-08-05</t>
        </is>
      </c>
      <c r="I577" t="inlineStr">
        <is>
          <t>2025-06-30</t>
        </is>
      </c>
      <c r="J577" t="inlineStr">
        <is>
          <t>USD</t>
        </is>
      </c>
      <c r="K577" t="inlineStr">
        <is>
          <t>財報直接申報值</t>
        </is>
      </c>
    </row>
    <row r="578">
      <c r="A578" t="inlineStr">
        <is>
          <t>不動產、廠房及設備淨額</t>
        </is>
      </c>
      <c r="B578" t="inlineStr">
        <is>
          <t>PP&amp;E, Net</t>
        </is>
      </c>
      <c r="C578" t="inlineStr">
        <is>
          <t>FY2025 Q3</t>
        </is>
      </c>
      <c r="D578" t="n">
        <v>45706000</v>
      </c>
      <c r="E578" t="inlineStr">
        <is>
          <t>PropertyPlantAndEquipmentNet</t>
        </is>
      </c>
      <c r="F578" t="inlineStr">
        <is>
          <t>10-Q</t>
        </is>
      </c>
      <c r="G578" t="inlineStr">
        <is>
          <t>2025-11-04</t>
        </is>
      </c>
      <c r="H578" t="inlineStr">
        <is>
          <t>2025-11-04</t>
        </is>
      </c>
      <c r="I578" t="inlineStr">
        <is>
          <t>2025-09-30</t>
        </is>
      </c>
      <c r="J578" t="inlineStr">
        <is>
          <t>USD</t>
        </is>
      </c>
      <c r="K578" t="inlineStr">
        <is>
          <t>財報直接申報值</t>
        </is>
      </c>
    </row>
    <row r="579">
      <c r="A579" t="inlineStr">
        <is>
          <t>不動產、廠房及設備淨額</t>
        </is>
      </c>
      <c r="B579" t="inlineStr">
        <is>
          <t>PP&amp;E, Net</t>
        </is>
      </c>
      <c r="C579" t="inlineStr">
        <is>
          <t>FY2025 Q4</t>
        </is>
      </c>
      <c r="D579" t="n">
        <v>51960000</v>
      </c>
      <c r="E579" t="inlineStr">
        <is>
          <t>PropertyPlantAndEquipmentNet</t>
        </is>
      </c>
      <c r="F579" t="inlineStr">
        <is>
          <t>10-Q</t>
        </is>
      </c>
      <c r="G579" t="inlineStr">
        <is>
          <t>2026-02-17</t>
        </is>
      </c>
      <c r="H579" t="inlineStr">
        <is>
          <t>2026-08-04</t>
        </is>
      </c>
      <c r="I579" t="inlineStr">
        <is>
          <t>2025-12-31</t>
        </is>
      </c>
      <c r="J579" t="inlineStr">
        <is>
          <t>USD</t>
        </is>
      </c>
      <c r="K579" t="inlineStr">
        <is>
          <t>財報直接申報值</t>
        </is>
      </c>
    </row>
    <row r="580">
      <c r="A580" t="inlineStr">
        <is>
          <t>不動產、廠房及設備淨額</t>
        </is>
      </c>
      <c r="B580" t="inlineStr">
        <is>
          <t>PP&amp;E, Net</t>
        </is>
      </c>
      <c r="C580" t="inlineStr">
        <is>
          <t>FY2026 Q1</t>
        </is>
      </c>
      <c r="D580" t="n">
        <v>55726000</v>
      </c>
      <c r="E580" t="inlineStr">
        <is>
          <t>PropertyPlantAndEquipmentNet</t>
        </is>
      </c>
      <c r="F580" t="inlineStr">
        <is>
          <t>10-Q</t>
        </is>
      </c>
      <c r="G580" t="inlineStr">
        <is>
          <t>2026-05-05</t>
        </is>
      </c>
      <c r="H580" t="inlineStr">
        <is>
          <t>2026-05-05</t>
        </is>
      </c>
      <c r="I580" t="inlineStr">
        <is>
          <t>2026-03-31</t>
        </is>
      </c>
      <c r="J580" t="inlineStr">
        <is>
          <t>USD</t>
        </is>
      </c>
      <c r="K580" t="inlineStr">
        <is>
          <t>財報直接申報值</t>
        </is>
      </c>
    </row>
    <row r="581">
      <c r="A581" t="inlineStr">
        <is>
          <t>不動產、廠房及設備淨額</t>
        </is>
      </c>
      <c r="B581" t="inlineStr">
        <is>
          <t>PP&amp;E, Net</t>
        </is>
      </c>
      <c r="C581" t="inlineStr">
        <is>
          <t>FY2026 Q2</t>
        </is>
      </c>
      <c r="D581" t="n">
        <v>61403000</v>
      </c>
      <c r="E581" t="inlineStr">
        <is>
          <t>PropertyPlantAndEquipmentNet</t>
        </is>
      </c>
      <c r="F581" t="inlineStr">
        <is>
          <t>10-Q</t>
        </is>
      </c>
      <c r="G581" t="inlineStr">
        <is>
          <t>2026-08-04</t>
        </is>
      </c>
      <c r="H581" t="inlineStr">
        <is>
          <t>2026-08-04</t>
        </is>
      </c>
      <c r="I581" t="inlineStr">
        <is>
          <t>2026-06-30</t>
        </is>
      </c>
      <c r="J581" t="inlineStr">
        <is>
          <t>USD</t>
        </is>
      </c>
      <c r="K581" t="inlineStr">
        <is>
          <t>財報直接申報值</t>
        </is>
      </c>
    </row>
    <row r="582">
      <c r="A582" t="inlineStr">
        <is>
          <t>使用權資產</t>
        </is>
      </c>
      <c r="B582" t="inlineStr">
        <is>
          <t>Operating Lease ROU Asset</t>
        </is>
      </c>
      <c r="C582" t="inlineStr">
        <is>
          <t>FY2021 Q1</t>
        </is>
      </c>
      <c r="D582" t="n">
        <v>213331000</v>
      </c>
      <c r="E582" t="inlineStr">
        <is>
          <t>OperatingLeaseRightOfUseAsset</t>
        </is>
      </c>
      <c r="F582" t="inlineStr">
        <is>
          <t>10-Q</t>
        </is>
      </c>
      <c r="G582" t="inlineStr">
        <is>
          <t>2021-05-12</t>
        </is>
      </c>
      <c r="H582" t="inlineStr">
        <is>
          <t>2021-05-12</t>
        </is>
      </c>
      <c r="I582" t="inlineStr">
        <is>
          <t>2021-03-31</t>
        </is>
      </c>
      <c r="J582" t="inlineStr">
        <is>
          <t>USD</t>
        </is>
      </c>
      <c r="K582" t="inlineStr">
        <is>
          <t>財報直接申報值</t>
        </is>
      </c>
    </row>
    <row r="583">
      <c r="A583" t="inlineStr">
        <is>
          <t>使用權資產</t>
        </is>
      </c>
      <c r="B583" t="inlineStr">
        <is>
          <t>Operating Lease ROU Asset</t>
        </is>
      </c>
      <c r="C583" t="inlineStr">
        <is>
          <t>FY2021 Q2</t>
        </is>
      </c>
      <c r="D583" t="n">
        <v>209243000</v>
      </c>
      <c r="E583" t="inlineStr">
        <is>
          <t>OperatingLeaseRightOfUseAsset</t>
        </is>
      </c>
      <c r="F583" t="inlineStr">
        <is>
          <t>10-Q</t>
        </is>
      </c>
      <c r="G583" t="inlineStr">
        <is>
          <t>2021-08-12</t>
        </is>
      </c>
      <c r="H583" t="inlineStr">
        <is>
          <t>2021-08-12</t>
        </is>
      </c>
      <c r="I583" t="inlineStr">
        <is>
          <t>2021-06-30</t>
        </is>
      </c>
      <c r="J583" t="inlineStr">
        <is>
          <t>USD</t>
        </is>
      </c>
      <c r="K583" t="inlineStr">
        <is>
          <t>財報直接申報值</t>
        </is>
      </c>
    </row>
    <row r="584">
      <c r="A584" t="inlineStr">
        <is>
          <t>使用權資產</t>
        </is>
      </c>
      <c r="B584" t="inlineStr">
        <is>
          <t>Operating Lease ROU Asset</t>
        </is>
      </c>
      <c r="C584" t="inlineStr">
        <is>
          <t>FY2021 Q3</t>
        </is>
      </c>
      <c r="D584" t="n">
        <v>220846000</v>
      </c>
      <c r="E584" t="inlineStr">
        <is>
          <t>OperatingLeaseRightOfUseAsset</t>
        </is>
      </c>
      <c r="F584" t="inlineStr">
        <is>
          <t>10-Q</t>
        </is>
      </c>
      <c r="G584" t="inlineStr">
        <is>
          <t>2021-11-09</t>
        </is>
      </c>
      <c r="H584" t="inlineStr">
        <is>
          <t>2021-11-09</t>
        </is>
      </c>
      <c r="I584" t="inlineStr">
        <is>
          <t>2021-09-30</t>
        </is>
      </c>
      <c r="J584" t="inlineStr">
        <is>
          <t>USD</t>
        </is>
      </c>
      <c r="K584" t="inlineStr">
        <is>
          <t>財報直接申報值</t>
        </is>
      </c>
    </row>
    <row r="585">
      <c r="A585" t="inlineStr">
        <is>
          <t>使用權資產</t>
        </is>
      </c>
      <c r="B585" t="inlineStr">
        <is>
          <t>Operating Lease ROU Asset</t>
        </is>
      </c>
      <c r="C585" t="inlineStr">
        <is>
          <t>FY2021 Q4</t>
        </is>
      </c>
      <c r="D585" t="n">
        <v>216898000</v>
      </c>
      <c r="E585" t="inlineStr">
        <is>
          <t>OperatingLeaseRightOfUseAsset</t>
        </is>
      </c>
      <c r="F585" t="inlineStr">
        <is>
          <t>10-K</t>
        </is>
      </c>
      <c r="G585" t="inlineStr">
        <is>
          <t>2022-02-24</t>
        </is>
      </c>
      <c r="H585" t="inlineStr">
        <is>
          <t>2023-02-21</t>
        </is>
      </c>
      <c r="I585" t="inlineStr">
        <is>
          <t>2021-12-31</t>
        </is>
      </c>
      <c r="J585" t="inlineStr">
        <is>
          <t>USD</t>
        </is>
      </c>
      <c r="K585" t="inlineStr">
        <is>
          <t>財報直接申報值</t>
        </is>
      </c>
    </row>
    <row r="586">
      <c r="A586" t="inlineStr">
        <is>
          <t>使用權資產</t>
        </is>
      </c>
      <c r="B586" t="inlineStr">
        <is>
          <t>Operating Lease ROU Asset</t>
        </is>
      </c>
      <c r="C586" t="inlineStr">
        <is>
          <t>FY2022 Q1</t>
        </is>
      </c>
      <c r="D586" t="n">
        <v>224888000</v>
      </c>
      <c r="E586" t="inlineStr">
        <is>
          <t>OperatingLeaseRightOfUseAsset</t>
        </is>
      </c>
      <c r="F586" t="inlineStr">
        <is>
          <t>10-Q</t>
        </is>
      </c>
      <c r="G586" t="inlineStr">
        <is>
          <t>2022-05-09</t>
        </is>
      </c>
      <c r="H586" t="inlineStr">
        <is>
          <t>2022-05-09</t>
        </is>
      </c>
      <c r="I586" t="inlineStr">
        <is>
          <t>2022-03-31</t>
        </is>
      </c>
      <c r="J586" t="inlineStr">
        <is>
          <t>USD</t>
        </is>
      </c>
      <c r="K586" t="inlineStr">
        <is>
          <t>財報直接申報值</t>
        </is>
      </c>
    </row>
    <row r="587">
      <c r="A587" t="inlineStr">
        <is>
          <t>使用權資產</t>
        </is>
      </c>
      <c r="B587" t="inlineStr">
        <is>
          <t>Operating Lease ROU Asset</t>
        </is>
      </c>
      <c r="C587" t="inlineStr">
        <is>
          <t>FY2022 Q2</t>
        </is>
      </c>
      <c r="D587" t="n">
        <v>211410000</v>
      </c>
      <c r="E587" t="inlineStr">
        <is>
          <t>OperatingLeaseRightOfUseAsset</t>
        </is>
      </c>
      <c r="F587" t="inlineStr">
        <is>
          <t>10-Q</t>
        </is>
      </c>
      <c r="G587" t="inlineStr">
        <is>
          <t>2022-08-08</t>
        </is>
      </c>
      <c r="H587" t="inlineStr">
        <is>
          <t>2022-08-08</t>
        </is>
      </c>
      <c r="I587" t="inlineStr">
        <is>
          <t>2022-06-30</t>
        </is>
      </c>
      <c r="J587" t="inlineStr">
        <is>
          <t>USD</t>
        </is>
      </c>
      <c r="K587" t="inlineStr">
        <is>
          <t>財報直接申報值</t>
        </is>
      </c>
    </row>
    <row r="588">
      <c r="A588" t="inlineStr">
        <is>
          <t>使用權資產</t>
        </is>
      </c>
      <c r="B588" t="inlineStr">
        <is>
          <t>Operating Lease ROU Asset</t>
        </is>
      </c>
      <c r="C588" t="inlineStr">
        <is>
          <t>FY2022 Q3</t>
        </is>
      </c>
      <c r="D588" t="n">
        <v>199359000</v>
      </c>
      <c r="E588" t="inlineStr">
        <is>
          <t>OperatingLeaseRightOfUseAsset</t>
        </is>
      </c>
      <c r="F588" t="inlineStr">
        <is>
          <t>10-Q</t>
        </is>
      </c>
      <c r="G588" t="inlineStr">
        <is>
          <t>2022-11-07</t>
        </is>
      </c>
      <c r="H588" t="inlineStr">
        <is>
          <t>2022-11-07</t>
        </is>
      </c>
      <c r="I588" t="inlineStr">
        <is>
          <t>2022-09-30</t>
        </is>
      </c>
      <c r="J588" t="inlineStr">
        <is>
          <t>USD</t>
        </is>
      </c>
      <c r="K588" t="inlineStr">
        <is>
          <t>財報直接申報值</t>
        </is>
      </c>
    </row>
    <row r="589">
      <c r="A589" t="inlineStr">
        <is>
          <t>使用權資產</t>
        </is>
      </c>
      <c r="B589" t="inlineStr">
        <is>
          <t>Operating Lease ROU Asset</t>
        </is>
      </c>
      <c r="C589" t="inlineStr">
        <is>
          <t>FY2022 Q4</t>
        </is>
      </c>
      <c r="D589" t="n">
        <v>200240000</v>
      </c>
      <c r="E589" t="inlineStr">
        <is>
          <t>OperatingLeaseRightOfUseAsset</t>
        </is>
      </c>
      <c r="F589" t="inlineStr">
        <is>
          <t>10-K</t>
        </is>
      </c>
      <c r="G589" t="inlineStr">
        <is>
          <t>2023-02-21</t>
        </is>
      </c>
      <c r="H589" t="inlineStr">
        <is>
          <t>2024-02-20</t>
        </is>
      </c>
      <c r="I589" t="inlineStr">
        <is>
          <t>2022-12-31</t>
        </is>
      </c>
      <c r="J589" t="inlineStr">
        <is>
          <t>USD</t>
        </is>
      </c>
      <c r="K589" t="inlineStr">
        <is>
          <t>財報直接申報值</t>
        </is>
      </c>
    </row>
    <row r="590">
      <c r="A590" t="inlineStr">
        <is>
          <t>使用權資產</t>
        </is>
      </c>
      <c r="B590" t="inlineStr">
        <is>
          <t>Operating Lease ROU Asset</t>
        </is>
      </c>
      <c r="C590" t="inlineStr">
        <is>
          <t>FY2023 Q1</t>
        </is>
      </c>
      <c r="D590" t="n">
        <v>210019000</v>
      </c>
      <c r="E590" t="inlineStr">
        <is>
          <t>OperatingLeaseRightOfUseAsset</t>
        </is>
      </c>
      <c r="F590" t="inlineStr">
        <is>
          <t>10-Q</t>
        </is>
      </c>
      <c r="G590" t="inlineStr">
        <is>
          <t>2023-05-09</t>
        </is>
      </c>
      <c r="H590" t="inlineStr">
        <is>
          <t>2023-05-09</t>
        </is>
      </c>
      <c r="I590" t="inlineStr">
        <is>
          <t>2023-03-31</t>
        </is>
      </c>
      <c r="J590" t="inlineStr">
        <is>
          <t>USD</t>
        </is>
      </c>
      <c r="K590" t="inlineStr">
        <is>
          <t>財報直接申報值</t>
        </is>
      </c>
    </row>
    <row r="591">
      <c r="A591" t="inlineStr">
        <is>
          <t>使用權資產</t>
        </is>
      </c>
      <c r="B591" t="inlineStr">
        <is>
          <t>Operating Lease ROU Asset</t>
        </is>
      </c>
      <c r="C591" t="inlineStr">
        <is>
          <t>FY2023 Q2</t>
        </is>
      </c>
      <c r="D591" t="n">
        <v>199661000</v>
      </c>
      <c r="E591" t="inlineStr">
        <is>
          <t>OperatingLeaseRightOfUseAsset</t>
        </is>
      </c>
      <c r="F591" t="inlineStr">
        <is>
          <t>10-Q</t>
        </is>
      </c>
      <c r="G591" t="inlineStr">
        <is>
          <t>2023-08-08</t>
        </is>
      </c>
      <c r="H591" t="inlineStr">
        <is>
          <t>2023-08-08</t>
        </is>
      </c>
      <c r="I591" t="inlineStr">
        <is>
          <t>2023-06-30</t>
        </is>
      </c>
      <c r="J591" t="inlineStr">
        <is>
          <t>USD</t>
        </is>
      </c>
      <c r="K591" t="inlineStr">
        <is>
          <t>財報直接申報值</t>
        </is>
      </c>
    </row>
    <row r="592">
      <c r="A592" t="inlineStr">
        <is>
          <t>使用權資產</t>
        </is>
      </c>
      <c r="B592" t="inlineStr">
        <is>
          <t>Operating Lease ROU Asset</t>
        </is>
      </c>
      <c r="C592" t="inlineStr">
        <is>
          <t>FY2023 Q3</t>
        </is>
      </c>
      <c r="D592" t="n">
        <v>190191000</v>
      </c>
      <c r="E592" t="inlineStr">
        <is>
          <t>OperatingLeaseRightOfUseAsset</t>
        </is>
      </c>
      <c r="F592" t="inlineStr">
        <is>
          <t>10-Q</t>
        </is>
      </c>
      <c r="G592" t="inlineStr">
        <is>
          <t>2023-11-03</t>
        </is>
      </c>
      <c r="H592" t="inlineStr">
        <is>
          <t>2023-11-03</t>
        </is>
      </c>
      <c r="I592" t="inlineStr">
        <is>
          <t>2023-09-30</t>
        </is>
      </c>
      <c r="J592" t="inlineStr">
        <is>
          <t>USD</t>
        </is>
      </c>
      <c r="K592" t="inlineStr">
        <is>
          <t>財報直接申報值</t>
        </is>
      </c>
    </row>
    <row r="593">
      <c r="A593" t="inlineStr">
        <is>
          <t>使用權資產</t>
        </is>
      </c>
      <c r="B593" t="inlineStr">
        <is>
          <t>Operating Lease ROU Asset</t>
        </is>
      </c>
      <c r="C593" t="inlineStr">
        <is>
          <t>FY2023 Q4</t>
        </is>
      </c>
      <c r="D593" t="n">
        <v>182863000</v>
      </c>
      <c r="E593" t="inlineStr">
        <is>
          <t>OperatingLeaseRightOfUseAsset</t>
        </is>
      </c>
      <c r="F593" t="inlineStr">
        <is>
          <t>10-K</t>
        </is>
      </c>
      <c r="G593" t="inlineStr">
        <is>
          <t>2024-02-20</t>
        </is>
      </c>
      <c r="H593" t="inlineStr">
        <is>
          <t>2025-02-18</t>
        </is>
      </c>
      <c r="I593" t="inlineStr">
        <is>
          <t>2023-12-31</t>
        </is>
      </c>
      <c r="J593" t="inlineStr">
        <is>
          <t>USD</t>
        </is>
      </c>
      <c r="K593" t="inlineStr">
        <is>
          <t>財報直接申報值</t>
        </is>
      </c>
    </row>
    <row r="594">
      <c r="A594" t="inlineStr">
        <is>
          <t>使用權資產</t>
        </is>
      </c>
      <c r="B594" t="inlineStr">
        <is>
          <t>Operating Lease ROU Asset</t>
        </is>
      </c>
      <c r="C594" t="inlineStr">
        <is>
          <t>FY2024 Q1</t>
        </is>
      </c>
      <c r="D594" t="n">
        <v>173707000</v>
      </c>
      <c r="E594" t="inlineStr">
        <is>
          <t>OperatingLeaseRightOfUseAsset</t>
        </is>
      </c>
      <c r="F594" t="inlineStr">
        <is>
          <t>10-Q</t>
        </is>
      </c>
      <c r="G594" t="inlineStr">
        <is>
          <t>2024-05-07</t>
        </is>
      </c>
      <c r="H594" t="inlineStr">
        <is>
          <t>2024-05-07</t>
        </is>
      </c>
      <c r="I594" t="inlineStr">
        <is>
          <t>2024-03-31</t>
        </is>
      </c>
      <c r="J594" t="inlineStr">
        <is>
          <t>USD</t>
        </is>
      </c>
      <c r="K594" t="inlineStr">
        <is>
          <t>財報直接申報值</t>
        </is>
      </c>
    </row>
    <row r="595">
      <c r="A595" t="inlineStr">
        <is>
          <t>使用權資產</t>
        </is>
      </c>
      <c r="B595" t="inlineStr">
        <is>
          <t>Operating Lease ROU Asset</t>
        </is>
      </c>
      <c r="C595" t="inlineStr">
        <is>
          <t>FY2024 Q2</t>
        </is>
      </c>
      <c r="D595" t="n">
        <v>213453000</v>
      </c>
      <c r="E595" t="inlineStr">
        <is>
          <t>OperatingLeaseRightOfUseAsset</t>
        </is>
      </c>
      <c r="F595" t="inlineStr">
        <is>
          <t>10-Q</t>
        </is>
      </c>
      <c r="G595" t="inlineStr">
        <is>
          <t>2024-08-06</t>
        </is>
      </c>
      <c r="H595" t="inlineStr">
        <is>
          <t>2024-08-06</t>
        </is>
      </c>
      <c r="I595" t="inlineStr">
        <is>
          <t>2024-06-30</t>
        </is>
      </c>
      <c r="J595" t="inlineStr">
        <is>
          <t>USD</t>
        </is>
      </c>
      <c r="K595" t="inlineStr">
        <is>
          <t>財報直接申報值</t>
        </is>
      </c>
    </row>
    <row r="596">
      <c r="A596" t="inlineStr">
        <is>
          <t>使用權資產</t>
        </is>
      </c>
      <c r="B596" t="inlineStr">
        <is>
          <t>Operating Lease ROU Asset</t>
        </is>
      </c>
      <c r="C596" t="inlineStr">
        <is>
          <t>FY2024 Q3</t>
        </is>
      </c>
      <c r="D596" t="n">
        <v>211570000</v>
      </c>
      <c r="E596" t="inlineStr">
        <is>
          <t>OperatingLeaseRightOfUseAsset</t>
        </is>
      </c>
      <c r="F596" t="inlineStr">
        <is>
          <t>10-Q</t>
        </is>
      </c>
      <c r="G596" t="inlineStr">
        <is>
          <t>2024-11-05</t>
        </is>
      </c>
      <c r="H596" t="inlineStr">
        <is>
          <t>2024-11-05</t>
        </is>
      </c>
      <c r="I596" t="inlineStr">
        <is>
          <t>2024-09-30</t>
        </is>
      </c>
      <c r="J596" t="inlineStr">
        <is>
          <t>USD</t>
        </is>
      </c>
      <c r="K596" t="inlineStr">
        <is>
          <t>財報直接申報值</t>
        </is>
      </c>
    </row>
    <row r="597">
      <c r="A597" t="inlineStr">
        <is>
          <t>使用權資產</t>
        </is>
      </c>
      <c r="B597" t="inlineStr">
        <is>
          <t>Operating Lease ROU Asset</t>
        </is>
      </c>
      <c r="C597" t="inlineStr">
        <is>
          <t>FY2024 Q4</t>
        </is>
      </c>
      <c r="D597" t="n">
        <v>200740000</v>
      </c>
      <c r="E597" t="inlineStr">
        <is>
          <t>OperatingLeaseRightOfUseAsset</t>
        </is>
      </c>
      <c r="F597" t="inlineStr">
        <is>
          <t>10-K</t>
        </is>
      </c>
      <c r="G597" t="inlineStr">
        <is>
          <t>2025-02-18</t>
        </is>
      </c>
      <c r="H597" t="inlineStr">
        <is>
          <t>2026-02-17</t>
        </is>
      </c>
      <c r="I597" t="inlineStr">
        <is>
          <t>2024-12-31</t>
        </is>
      </c>
      <c r="J597" t="inlineStr">
        <is>
          <t>USD</t>
        </is>
      </c>
      <c r="K597" t="inlineStr">
        <is>
          <t>財報直接申報值</t>
        </is>
      </c>
    </row>
    <row r="598">
      <c r="A598" t="inlineStr">
        <is>
          <t>使用權資產</t>
        </is>
      </c>
      <c r="B598" t="inlineStr">
        <is>
          <t>Operating Lease ROU Asset</t>
        </is>
      </c>
      <c r="C598" t="inlineStr">
        <is>
          <t>FY2025 Q1</t>
        </is>
      </c>
      <c r="D598" t="n">
        <v>209348000</v>
      </c>
      <c r="E598" t="inlineStr">
        <is>
          <t>OperatingLeaseRightOfUseAsset</t>
        </is>
      </c>
      <c r="F598" t="inlineStr">
        <is>
          <t>10-Q</t>
        </is>
      </c>
      <c r="G598" t="inlineStr">
        <is>
          <t>2025-05-06</t>
        </is>
      </c>
      <c r="H598" t="inlineStr">
        <is>
          <t>2025-05-06</t>
        </is>
      </c>
      <c r="I598" t="inlineStr">
        <is>
          <t>2025-03-31</t>
        </is>
      </c>
      <c r="J598" t="inlineStr">
        <is>
          <t>USD</t>
        </is>
      </c>
      <c r="K598" t="inlineStr">
        <is>
          <t>財報直接申報值</t>
        </is>
      </c>
    </row>
    <row r="599">
      <c r="A599" t="inlineStr">
        <is>
          <t>使用權資產</t>
        </is>
      </c>
      <c r="B599" t="inlineStr">
        <is>
          <t>Operating Lease ROU Asset</t>
        </is>
      </c>
      <c r="C599" t="inlineStr">
        <is>
          <t>FY2025 Q2</t>
        </is>
      </c>
      <c r="D599" t="n">
        <v>203474000</v>
      </c>
      <c r="E599" t="inlineStr">
        <is>
          <t>OperatingLeaseRightOfUseAsset</t>
        </is>
      </c>
      <c r="F599" t="inlineStr">
        <is>
          <t>10-Q</t>
        </is>
      </c>
      <c r="G599" t="inlineStr">
        <is>
          <t>2025-08-05</t>
        </is>
      </c>
      <c r="H599" t="inlineStr">
        <is>
          <t>2025-08-05</t>
        </is>
      </c>
      <c r="I599" t="inlineStr">
        <is>
          <t>2025-06-30</t>
        </is>
      </c>
      <c r="J599" t="inlineStr">
        <is>
          <t>USD</t>
        </is>
      </c>
      <c r="K599" t="inlineStr">
        <is>
          <t>財報直接申報值</t>
        </is>
      </c>
    </row>
    <row r="600">
      <c r="A600" t="inlineStr">
        <is>
          <t>使用權資產</t>
        </is>
      </c>
      <c r="B600" t="inlineStr">
        <is>
          <t>Operating Lease ROU Asset</t>
        </is>
      </c>
      <c r="C600" t="inlineStr">
        <is>
          <t>FY2025 Q3</t>
        </is>
      </c>
      <c r="D600" t="n">
        <v>204315000</v>
      </c>
      <c r="E600" t="inlineStr">
        <is>
          <t>OperatingLeaseRightOfUseAsset</t>
        </is>
      </c>
      <c r="F600" t="inlineStr">
        <is>
          <t>10-Q</t>
        </is>
      </c>
      <c r="G600" t="inlineStr">
        <is>
          <t>2025-11-04</t>
        </is>
      </c>
      <c r="H600" t="inlineStr">
        <is>
          <t>2025-11-04</t>
        </is>
      </c>
      <c r="I600" t="inlineStr">
        <is>
          <t>2025-09-30</t>
        </is>
      </c>
      <c r="J600" t="inlineStr">
        <is>
          <t>USD</t>
        </is>
      </c>
      <c r="K600" t="inlineStr">
        <is>
          <t>財報直接申報值</t>
        </is>
      </c>
    </row>
    <row r="601">
      <c r="A601" t="inlineStr">
        <is>
          <t>使用權資產</t>
        </is>
      </c>
      <c r="B601" t="inlineStr">
        <is>
          <t>Operating Lease ROU Asset</t>
        </is>
      </c>
      <c r="C601" t="inlineStr">
        <is>
          <t>FY2025 Q4</t>
        </is>
      </c>
      <c r="D601" t="n">
        <v>200105000</v>
      </c>
      <c r="E601" t="inlineStr">
        <is>
          <t>OperatingLeaseRightOfUseAsset</t>
        </is>
      </c>
      <c r="F601" t="inlineStr">
        <is>
          <t>10-Q</t>
        </is>
      </c>
      <c r="G601" t="inlineStr">
        <is>
          <t>2026-02-17</t>
        </is>
      </c>
      <c r="H601" t="inlineStr">
        <is>
          <t>2026-08-04</t>
        </is>
      </c>
      <c r="I601" t="inlineStr">
        <is>
          <t>2025-12-31</t>
        </is>
      </c>
      <c r="J601" t="inlineStr">
        <is>
          <t>USD</t>
        </is>
      </c>
      <c r="K601" t="inlineStr">
        <is>
          <t>財報直接申報值</t>
        </is>
      </c>
    </row>
    <row r="602">
      <c r="A602" t="inlineStr">
        <is>
          <t>使用權資產</t>
        </is>
      </c>
      <c r="B602" t="inlineStr">
        <is>
          <t>Operating Lease ROU Asset</t>
        </is>
      </c>
      <c r="C602" t="inlineStr">
        <is>
          <t>FY2026 Q1</t>
        </is>
      </c>
      <c r="D602" t="n">
        <v>228980000</v>
      </c>
      <c r="E602" t="inlineStr">
        <is>
          <t>OperatingLeaseRightOfUseAsset</t>
        </is>
      </c>
      <c r="F602" t="inlineStr">
        <is>
          <t>10-Q</t>
        </is>
      </c>
      <c r="G602" t="inlineStr">
        <is>
          <t>2026-05-05</t>
        </is>
      </c>
      <c r="H602" t="inlineStr">
        <is>
          <t>2026-05-05</t>
        </is>
      </c>
      <c r="I602" t="inlineStr">
        <is>
          <t>2026-03-31</t>
        </is>
      </c>
      <c r="J602" t="inlineStr">
        <is>
          <t>USD</t>
        </is>
      </c>
      <c r="K602" t="inlineStr">
        <is>
          <t>財報直接申報值</t>
        </is>
      </c>
    </row>
    <row r="603">
      <c r="A603" t="inlineStr">
        <is>
          <t>使用權資產</t>
        </is>
      </c>
      <c r="B603" t="inlineStr">
        <is>
          <t>Operating Lease ROU Asset</t>
        </is>
      </c>
      <c r="C603" t="inlineStr">
        <is>
          <t>FY2026 Q2</t>
        </is>
      </c>
      <c r="D603" t="n">
        <v>230268000</v>
      </c>
      <c r="E603" t="inlineStr">
        <is>
          <t>OperatingLeaseRightOfUseAsset</t>
        </is>
      </c>
      <c r="F603" t="inlineStr">
        <is>
          <t>10-Q</t>
        </is>
      </c>
      <c r="G603" t="inlineStr">
        <is>
          <t>2026-08-04</t>
        </is>
      </c>
      <c r="H603" t="inlineStr">
        <is>
          <t>2026-08-04</t>
        </is>
      </c>
      <c r="I603" t="inlineStr">
        <is>
          <t>2026-06-30</t>
        </is>
      </c>
      <c r="J603" t="inlineStr">
        <is>
          <t>USD</t>
        </is>
      </c>
      <c r="K603" t="inlineStr">
        <is>
          <t>財報直接申報值</t>
        </is>
      </c>
    </row>
    <row r="604">
      <c r="A604" t="inlineStr">
        <is>
          <t>商譽</t>
        </is>
      </c>
      <c r="B604" t="inlineStr">
        <is>
          <t>Goodwill</t>
        </is>
      </c>
      <c r="C604" t="inlineStr">
        <is>
          <t>FY2021 Q4</t>
        </is>
      </c>
      <c r="D604" t="n">
        <v>1869000</v>
      </c>
      <c r="E604" t="inlineStr">
        <is>
          <t>Goodwill</t>
        </is>
      </c>
      <c r="F604" t="inlineStr">
        <is>
          <t>10-K</t>
        </is>
      </c>
      <c r="G604" t="inlineStr">
        <is>
          <t>2023-02-21</t>
        </is>
      </c>
      <c r="H604" t="inlineStr">
        <is>
          <t>2023-02-21</t>
        </is>
      </c>
      <c r="I604" t="inlineStr">
        <is>
          <t>2021-12-31</t>
        </is>
      </c>
      <c r="J604" t="inlineStr">
        <is>
          <t>USD</t>
        </is>
      </c>
      <c r="K604" t="inlineStr">
        <is>
          <t>財報直接申報值</t>
        </is>
      </c>
    </row>
    <row r="605">
      <c r="A605" t="inlineStr">
        <is>
          <t>商譽</t>
        </is>
      </c>
      <c r="B605" t="inlineStr">
        <is>
          <t>Goodwill</t>
        </is>
      </c>
      <c r="C605" t="inlineStr">
        <is>
          <t>FY2022 Q1</t>
        </is>
      </c>
      <c r="D605" t="n">
        <v>1869000</v>
      </c>
      <c r="E605" t="inlineStr">
        <is>
          <t>沿用前期（該季未申報）</t>
        </is>
      </c>
      <c r="I605" t="inlineStr">
        <is>
          <t>2021-12-31</t>
        </is>
      </c>
      <c r="J605" t="inlineStr">
        <is>
          <t>USD</t>
        </is>
      </c>
      <c r="K605" t="inlineStr">
        <is>
          <t>該季未申報，沿用前一期餘額（資產負債表科目）</t>
        </is>
      </c>
    </row>
    <row r="606">
      <c r="A606" t="inlineStr">
        <is>
          <t>商譽</t>
        </is>
      </c>
      <c r="B606" t="inlineStr">
        <is>
          <t>Goodwill</t>
        </is>
      </c>
      <c r="C606" t="inlineStr">
        <is>
          <t>FY2022 Q2</t>
        </is>
      </c>
      <c r="D606" t="n">
        <v>1869000</v>
      </c>
      <c r="E606" t="inlineStr">
        <is>
          <t>沿用前期（該季未申報）</t>
        </is>
      </c>
      <c r="I606" t="inlineStr">
        <is>
          <t>2021-12-31</t>
        </is>
      </c>
      <c r="J606" t="inlineStr">
        <is>
          <t>USD</t>
        </is>
      </c>
      <c r="K606" t="inlineStr">
        <is>
          <t>該季未申報，沿用前一期餘額（資產負債表科目）</t>
        </is>
      </c>
    </row>
    <row r="607">
      <c r="A607" t="inlineStr">
        <is>
          <t>商譽</t>
        </is>
      </c>
      <c r="B607" t="inlineStr">
        <is>
          <t>Goodwill</t>
        </is>
      </c>
      <c r="C607" t="inlineStr">
        <is>
          <t>FY2022 Q3</t>
        </is>
      </c>
      <c r="D607" t="n">
        <v>1869000</v>
      </c>
      <c r="E607" t="inlineStr">
        <is>
          <t>沿用前期（該季未申報）</t>
        </is>
      </c>
      <c r="I607" t="inlineStr">
        <is>
          <t>2021-12-31</t>
        </is>
      </c>
      <c r="J607" t="inlineStr">
        <is>
          <t>USD</t>
        </is>
      </c>
      <c r="K607" t="inlineStr">
        <is>
          <t>該季未申報，沿用前一期餘額（資產負債表科目）</t>
        </is>
      </c>
    </row>
    <row r="608">
      <c r="A608" t="inlineStr">
        <is>
          <t>商譽</t>
        </is>
      </c>
      <c r="B608" t="inlineStr">
        <is>
          <t>Goodwill</t>
        </is>
      </c>
      <c r="C608" t="inlineStr">
        <is>
          <t>FY2022 Q4</t>
        </is>
      </c>
      <c r="D608" t="n">
        <v>37938000</v>
      </c>
      <c r="E608" t="inlineStr">
        <is>
          <t>Goodwill</t>
        </is>
      </c>
      <c r="F608" t="inlineStr">
        <is>
          <t>10-K</t>
        </is>
      </c>
      <c r="G608" t="inlineStr">
        <is>
          <t>2023-02-21</t>
        </is>
      </c>
      <c r="H608" t="inlineStr">
        <is>
          <t>2023-02-21</t>
        </is>
      </c>
      <c r="I608" t="inlineStr">
        <is>
          <t>2022-12-31</t>
        </is>
      </c>
      <c r="J608" t="inlineStr">
        <is>
          <t>USD</t>
        </is>
      </c>
      <c r="K608" t="inlineStr">
        <is>
          <t>財報直接申報值</t>
        </is>
      </c>
    </row>
    <row r="609">
      <c r="A609" t="inlineStr">
        <is>
          <t>商譽</t>
        </is>
      </c>
      <c r="B609" t="inlineStr">
        <is>
          <t>Goodwill</t>
        </is>
      </c>
      <c r="C609" t="inlineStr">
        <is>
          <t>FY2023 Q1</t>
        </is>
      </c>
      <c r="D609" t="n">
        <v>37938000</v>
      </c>
      <c r="E609" t="inlineStr">
        <is>
          <t>沿用前期（該季未申報）</t>
        </is>
      </c>
      <c r="I609" t="inlineStr">
        <is>
          <t>2022-12-31</t>
        </is>
      </c>
      <c r="J609" t="inlineStr">
        <is>
          <t>USD</t>
        </is>
      </c>
      <c r="K609" t="inlineStr">
        <is>
          <t>該季未申報，沿用前一期餘額（資產負債表科目）</t>
        </is>
      </c>
    </row>
    <row r="610">
      <c r="A610" t="inlineStr">
        <is>
          <t>商譽</t>
        </is>
      </c>
      <c r="B610" t="inlineStr">
        <is>
          <t>Goodwill</t>
        </is>
      </c>
      <c r="C610" t="inlineStr">
        <is>
          <t>FY2023 Q2</t>
        </is>
      </c>
      <c r="D610" t="n">
        <v>37938000</v>
      </c>
      <c r="E610" t="inlineStr">
        <is>
          <t>沿用前期（該季未申報）</t>
        </is>
      </c>
      <c r="I610" t="inlineStr">
        <is>
          <t>2022-12-31</t>
        </is>
      </c>
      <c r="J610" t="inlineStr">
        <is>
          <t>USD</t>
        </is>
      </c>
      <c r="K610" t="inlineStr">
        <is>
          <t>該季未申報，沿用前一期餘額（資產負債表科目）</t>
        </is>
      </c>
    </row>
    <row r="611">
      <c r="A611" t="inlineStr">
        <is>
          <t>商譽</t>
        </is>
      </c>
      <c r="B611" t="inlineStr">
        <is>
          <t>Goodwill</t>
        </is>
      </c>
      <c r="C611" t="inlineStr">
        <is>
          <t>FY2023 Q3</t>
        </is>
      </c>
      <c r="D611" t="n">
        <v>37938000</v>
      </c>
      <c r="E611" t="inlineStr">
        <is>
          <t>沿用前期（該季未申報）</t>
        </is>
      </c>
      <c r="I611" t="inlineStr">
        <is>
          <t>2022-12-31</t>
        </is>
      </c>
      <c r="J611" t="inlineStr">
        <is>
          <t>USD</t>
        </is>
      </c>
      <c r="K611" t="inlineStr">
        <is>
          <t>該季未申報，沿用前一期餘額（資產負債表科目）</t>
        </is>
      </c>
    </row>
    <row r="612">
      <c r="A612" t="inlineStr">
        <is>
          <t>無形資產（不含商譽）</t>
        </is>
      </c>
      <c r="B612" t="inlineStr">
        <is>
          <t>Intangible Assets ex-Goodwill</t>
        </is>
      </c>
      <c r="C612" t="inlineStr">
        <is>
          <t>FY2021 Q4</t>
        </is>
      </c>
      <c r="D612" t="n">
        <v>3836000</v>
      </c>
      <c r="E612" t="inlineStr">
        <is>
          <t>FiniteLivedIntangibleAssetsNet</t>
        </is>
      </c>
      <c r="F612" t="inlineStr">
        <is>
          <t>10-K</t>
        </is>
      </c>
      <c r="G612" t="inlineStr">
        <is>
          <t>2023-02-21</t>
        </is>
      </c>
      <c r="H612" t="inlineStr">
        <is>
          <t>2023-02-21</t>
        </is>
      </c>
      <c r="I612" t="inlineStr">
        <is>
          <t>2021-12-31</t>
        </is>
      </c>
      <c r="J612" t="inlineStr">
        <is>
          <t>USD</t>
        </is>
      </c>
      <c r="K612" t="inlineStr">
        <is>
          <t>財報直接申報值</t>
        </is>
      </c>
    </row>
    <row r="613">
      <c r="A613" t="inlineStr">
        <is>
          <t>無形資產（不含商譽）</t>
        </is>
      </c>
      <c r="B613" t="inlineStr">
        <is>
          <t>Intangible Assets ex-Goodwill</t>
        </is>
      </c>
      <c r="C613" t="inlineStr">
        <is>
          <t>FY2022 Q1</t>
        </is>
      </c>
      <c r="D613" t="n">
        <v>3836000</v>
      </c>
      <c r="E613" t="inlineStr">
        <is>
          <t>沿用前期（該季未申報）</t>
        </is>
      </c>
      <c r="I613" t="inlineStr">
        <is>
          <t>2021-12-31</t>
        </is>
      </c>
      <c r="J613" t="inlineStr">
        <is>
          <t>USD</t>
        </is>
      </c>
      <c r="K613" t="inlineStr">
        <is>
          <t>該季未申報，沿用前一期餘額（資產負債表科目）</t>
        </is>
      </c>
    </row>
    <row r="614">
      <c r="A614" t="inlineStr">
        <is>
          <t>無形資產（不含商譽）</t>
        </is>
      </c>
      <c r="B614" t="inlineStr">
        <is>
          <t>Intangible Assets ex-Goodwill</t>
        </is>
      </c>
      <c r="C614" t="inlineStr">
        <is>
          <t>FY2022 Q2</t>
        </is>
      </c>
      <c r="D614" t="n">
        <v>3836000</v>
      </c>
      <c r="E614" t="inlineStr">
        <is>
          <t>沿用前期（該季未申報）</t>
        </is>
      </c>
      <c r="I614" t="inlineStr">
        <is>
          <t>2021-12-31</t>
        </is>
      </c>
      <c r="J614" t="inlineStr">
        <is>
          <t>USD</t>
        </is>
      </c>
      <c r="K614" t="inlineStr">
        <is>
          <t>該季未申報，沿用前一期餘額（資產負債表科目）</t>
        </is>
      </c>
    </row>
    <row r="615">
      <c r="A615" t="inlineStr">
        <is>
          <t>無形資產（不含商譽）</t>
        </is>
      </c>
      <c r="B615" t="inlineStr">
        <is>
          <t>Intangible Assets ex-Goodwill</t>
        </is>
      </c>
      <c r="C615" t="inlineStr">
        <is>
          <t>FY2022 Q3</t>
        </is>
      </c>
      <c r="D615" t="n">
        <v>3836000</v>
      </c>
      <c r="E615" t="inlineStr">
        <is>
          <t>沿用前期（該季未申報）</t>
        </is>
      </c>
      <c r="I615" t="inlineStr">
        <is>
          <t>2021-12-31</t>
        </is>
      </c>
      <c r="J615" t="inlineStr">
        <is>
          <t>USD</t>
        </is>
      </c>
      <c r="K615" t="inlineStr">
        <is>
          <t>該季未申報，沿用前一期餘額（資產負債表科目）</t>
        </is>
      </c>
    </row>
    <row r="616">
      <c r="A616" t="inlineStr">
        <is>
          <t>無形資產（不含商譽）</t>
        </is>
      </c>
      <c r="B616" t="inlineStr">
        <is>
          <t>Intangible Assets ex-Goodwill</t>
        </is>
      </c>
      <c r="C616" t="inlineStr">
        <is>
          <t>FY2022 Q4</t>
        </is>
      </c>
      <c r="D616" t="n">
        <v>35539000</v>
      </c>
      <c r="E616" t="inlineStr">
        <is>
          <t>FiniteLivedIntangibleAssetsNet</t>
        </is>
      </c>
      <c r="F616" t="inlineStr">
        <is>
          <t>10-K</t>
        </is>
      </c>
      <c r="G616" t="inlineStr">
        <is>
          <t>2023-02-21</t>
        </is>
      </c>
      <c r="H616" t="inlineStr">
        <is>
          <t>2024-02-20</t>
        </is>
      </c>
      <c r="I616" t="inlineStr">
        <is>
          <t>2022-12-31</t>
        </is>
      </c>
      <c r="J616" t="inlineStr">
        <is>
          <t>USD</t>
        </is>
      </c>
      <c r="K616" t="inlineStr">
        <is>
          <t>財報直接申報值</t>
        </is>
      </c>
    </row>
    <row r="617">
      <c r="A617" t="inlineStr">
        <is>
          <t>無形資產（不含商譽）</t>
        </is>
      </c>
      <c r="B617" t="inlineStr">
        <is>
          <t>Intangible Assets ex-Goodwill</t>
        </is>
      </c>
      <c r="C617" t="inlineStr">
        <is>
          <t>FY2023 Q1</t>
        </is>
      </c>
      <c r="D617" t="n">
        <v>33130000</v>
      </c>
      <c r="E617" t="inlineStr">
        <is>
          <t>FiniteLivedIntangibleAssetsNet</t>
        </is>
      </c>
      <c r="F617" t="inlineStr">
        <is>
          <t>10-Q</t>
        </is>
      </c>
      <c r="G617" t="inlineStr">
        <is>
          <t>2023-05-09</t>
        </is>
      </c>
      <c r="H617" t="inlineStr">
        <is>
          <t>2023-05-09</t>
        </is>
      </c>
      <c r="I617" t="inlineStr">
        <is>
          <t>2023-03-31</t>
        </is>
      </c>
      <c r="J617" t="inlineStr">
        <is>
          <t>USD</t>
        </is>
      </c>
      <c r="K617" t="inlineStr">
        <is>
          <t>財報直接申報值</t>
        </is>
      </c>
    </row>
    <row r="618">
      <c r="A618" t="inlineStr">
        <is>
          <t>無形資產（不含商譽）</t>
        </is>
      </c>
      <c r="B618" t="inlineStr">
        <is>
          <t>Intangible Assets ex-Goodwill</t>
        </is>
      </c>
      <c r="C618" t="inlineStr">
        <is>
          <t>FY2023 Q2</t>
        </is>
      </c>
      <c r="D618" t="n">
        <v>30721000</v>
      </c>
      <c r="E618" t="inlineStr">
        <is>
          <t>FiniteLivedIntangibleAssetsNet</t>
        </is>
      </c>
      <c r="F618" t="inlineStr">
        <is>
          <t>10-Q</t>
        </is>
      </c>
      <c r="G618" t="inlineStr">
        <is>
          <t>2023-08-08</t>
        </is>
      </c>
      <c r="H618" t="inlineStr">
        <is>
          <t>2023-08-08</t>
        </is>
      </c>
      <c r="I618" t="inlineStr">
        <is>
          <t>2023-06-30</t>
        </is>
      </c>
      <c r="J618" t="inlineStr">
        <is>
          <t>USD</t>
        </is>
      </c>
      <c r="K618" t="inlineStr">
        <is>
          <t>財報直接申報值</t>
        </is>
      </c>
    </row>
    <row r="619">
      <c r="A619" t="inlineStr">
        <is>
          <t>無形資產（不含商譽）</t>
        </is>
      </c>
      <c r="B619" t="inlineStr">
        <is>
          <t>Intangible Assets ex-Goodwill</t>
        </is>
      </c>
      <c r="C619" t="inlineStr">
        <is>
          <t>FY2023 Q3</t>
        </is>
      </c>
      <c r="D619" t="n">
        <v>28312000</v>
      </c>
      <c r="E619" t="inlineStr">
        <is>
          <t>FiniteLivedIntangibleAssetsNet</t>
        </is>
      </c>
      <c r="F619" t="inlineStr">
        <is>
          <t>10-Q</t>
        </is>
      </c>
      <c r="G619" t="inlineStr">
        <is>
          <t>2023-11-03</t>
        </is>
      </c>
      <c r="H619" t="inlineStr">
        <is>
          <t>2023-11-03</t>
        </is>
      </c>
      <c r="I619" t="inlineStr">
        <is>
          <t>2023-09-30</t>
        </is>
      </c>
      <c r="J619" t="inlineStr">
        <is>
          <t>USD</t>
        </is>
      </c>
      <c r="K619" t="inlineStr">
        <is>
          <t>財報直接申報值</t>
        </is>
      </c>
    </row>
    <row r="620">
      <c r="A620" t="inlineStr">
        <is>
          <t>無形資產（不含商譽）</t>
        </is>
      </c>
      <c r="B620" t="inlineStr">
        <is>
          <t>Intangible Assets ex-Goodwill</t>
        </is>
      </c>
      <c r="C620" t="inlineStr">
        <is>
          <t>FY2023 Q4</t>
        </is>
      </c>
      <c r="D620" t="n">
        <v>25902000</v>
      </c>
      <c r="E620" t="inlineStr">
        <is>
          <t>FiniteLivedIntangibleAssetsNet</t>
        </is>
      </c>
      <c r="F620" t="inlineStr">
        <is>
          <t>10-K</t>
        </is>
      </c>
      <c r="G620" t="inlineStr">
        <is>
          <t>2024-02-20</t>
        </is>
      </c>
      <c r="H620" t="inlineStr">
        <is>
          <t>2025-02-18</t>
        </is>
      </c>
      <c r="I620" t="inlineStr">
        <is>
          <t>2023-12-31</t>
        </is>
      </c>
      <c r="J620" t="inlineStr">
        <is>
          <t>USD</t>
        </is>
      </c>
      <c r="K620" t="inlineStr">
        <is>
          <t>財報直接申報值</t>
        </is>
      </c>
    </row>
    <row r="621">
      <c r="A621" t="inlineStr">
        <is>
          <t>無形資產（不含商譽）</t>
        </is>
      </c>
      <c r="B621" t="inlineStr">
        <is>
          <t>Intangible Assets ex-Goodwill</t>
        </is>
      </c>
      <c r="C621" t="inlineStr">
        <is>
          <t>FY2024 Q1</t>
        </is>
      </c>
      <c r="D621" t="n">
        <v>23493000</v>
      </c>
      <c r="E621" t="inlineStr">
        <is>
          <t>FiniteLivedIntangibleAssetsNet</t>
        </is>
      </c>
      <c r="F621" t="inlineStr">
        <is>
          <t>10-Q</t>
        </is>
      </c>
      <c r="G621" t="inlineStr">
        <is>
          <t>2024-05-07</t>
        </is>
      </c>
      <c r="H621" t="inlineStr">
        <is>
          <t>2024-05-07</t>
        </is>
      </c>
      <c r="I621" t="inlineStr">
        <is>
          <t>2024-03-31</t>
        </is>
      </c>
      <c r="J621" t="inlineStr">
        <is>
          <t>USD</t>
        </is>
      </c>
      <c r="K621" t="inlineStr">
        <is>
          <t>財報直接申報值</t>
        </is>
      </c>
    </row>
    <row r="622">
      <c r="A622" t="inlineStr">
        <is>
          <t>無形資產（不含商譽）</t>
        </is>
      </c>
      <c r="B622" t="inlineStr">
        <is>
          <t>Intangible Assets ex-Goodwill</t>
        </is>
      </c>
      <c r="C622" t="inlineStr">
        <is>
          <t>FY2024 Q2</t>
        </is>
      </c>
      <c r="D622" t="n">
        <v>21474000</v>
      </c>
      <c r="E622" t="inlineStr">
        <is>
          <t>FiniteLivedIntangibleAssetsNet</t>
        </is>
      </c>
      <c r="F622" t="inlineStr">
        <is>
          <t>10-Q</t>
        </is>
      </c>
      <c r="G622" t="inlineStr">
        <is>
          <t>2024-08-06</t>
        </is>
      </c>
      <c r="H622" t="inlineStr">
        <is>
          <t>2024-08-06</t>
        </is>
      </c>
      <c r="I622" t="inlineStr">
        <is>
          <t>2024-06-30</t>
        </is>
      </c>
      <c r="J622" t="inlineStr">
        <is>
          <t>USD</t>
        </is>
      </c>
      <c r="K622" t="inlineStr">
        <is>
          <t>財報直接申報值</t>
        </is>
      </c>
    </row>
    <row r="623">
      <c r="A623" t="inlineStr">
        <is>
          <t>無形資產（不含商譽）</t>
        </is>
      </c>
      <c r="B623" t="inlineStr">
        <is>
          <t>Intangible Assets ex-Goodwill</t>
        </is>
      </c>
      <c r="C623" t="inlineStr">
        <is>
          <t>FY2024 Q3</t>
        </is>
      </c>
      <c r="D623" t="n">
        <v>19487000</v>
      </c>
      <c r="E623" t="inlineStr">
        <is>
          <t>FiniteLivedIntangibleAssetsNet</t>
        </is>
      </c>
      <c r="F623" t="inlineStr">
        <is>
          <t>10-Q</t>
        </is>
      </c>
      <c r="G623" t="inlineStr">
        <is>
          <t>2024-11-05</t>
        </is>
      </c>
      <c r="H623" t="inlineStr">
        <is>
          <t>2024-11-05</t>
        </is>
      </c>
      <c r="I623" t="inlineStr">
        <is>
          <t>2024-09-30</t>
        </is>
      </c>
      <c r="J623" t="inlineStr">
        <is>
          <t>USD</t>
        </is>
      </c>
      <c r="K623" t="inlineStr">
        <is>
          <t>財報直接申報值</t>
        </is>
      </c>
    </row>
    <row r="624">
      <c r="A624" t="inlineStr">
        <is>
          <t>無形資產（不含商譽）</t>
        </is>
      </c>
      <c r="B624" t="inlineStr">
        <is>
          <t>Intangible Assets ex-Goodwill</t>
        </is>
      </c>
      <c r="C624" t="inlineStr">
        <is>
          <t>FY2024 Q4</t>
        </is>
      </c>
      <c r="D624" t="n">
        <v>18058000</v>
      </c>
      <c r="E624" t="inlineStr">
        <is>
          <t>FiniteLivedIntangibleAssetsNet</t>
        </is>
      </c>
      <c r="F624" t="inlineStr">
        <is>
          <t>10-Q</t>
        </is>
      </c>
      <c r="G624" t="inlineStr">
        <is>
          <t>2025-02-18</t>
        </is>
      </c>
      <c r="H624" t="inlineStr">
        <is>
          <t>2025-11-04</t>
        </is>
      </c>
      <c r="I624" t="inlineStr">
        <is>
          <t>2024-12-31</t>
        </is>
      </c>
      <c r="J624" t="inlineStr">
        <is>
          <t>USD</t>
        </is>
      </c>
      <c r="K624" t="inlineStr">
        <is>
          <t>財報直接申報值</t>
        </is>
      </c>
    </row>
    <row r="625">
      <c r="A625" t="inlineStr">
        <is>
          <t>無形資產（不含商譽）</t>
        </is>
      </c>
      <c r="B625" t="inlineStr">
        <is>
          <t>Intangible Assets ex-Goodwill</t>
        </is>
      </c>
      <c r="C625" t="inlineStr">
        <is>
          <t>FY2025 Q1</t>
        </is>
      </c>
      <c r="D625" t="n">
        <v>16909000</v>
      </c>
      <c r="E625" t="inlineStr">
        <is>
          <t>FiniteLivedIntangibleAssetsNet</t>
        </is>
      </c>
      <c r="F625" t="inlineStr">
        <is>
          <t>10-Q</t>
        </is>
      </c>
      <c r="G625" t="inlineStr">
        <is>
          <t>2025-05-06</t>
        </is>
      </c>
      <c r="H625" t="inlineStr">
        <is>
          <t>2025-05-06</t>
        </is>
      </c>
      <c r="I625" t="inlineStr">
        <is>
          <t>2025-03-31</t>
        </is>
      </c>
      <c r="J625" t="inlineStr">
        <is>
          <t>USD</t>
        </is>
      </c>
      <c r="K625" t="inlineStr">
        <is>
          <t>財報直接申報值</t>
        </is>
      </c>
    </row>
    <row r="626">
      <c r="A626" t="inlineStr">
        <is>
          <t>無形資產（不含商譽）</t>
        </is>
      </c>
      <c r="B626" t="inlineStr">
        <is>
          <t>Intangible Assets ex-Goodwill</t>
        </is>
      </c>
      <c r="C626" t="inlineStr">
        <is>
          <t>FY2025 Q2</t>
        </is>
      </c>
      <c r="D626" t="n">
        <v>15760000</v>
      </c>
      <c r="E626" t="inlineStr">
        <is>
          <t>FiniteLivedIntangibleAssetsNet</t>
        </is>
      </c>
      <c r="F626" t="inlineStr">
        <is>
          <t>10-Q</t>
        </is>
      </c>
      <c r="G626" t="inlineStr">
        <is>
          <t>2025-08-05</t>
        </is>
      </c>
      <c r="H626" t="inlineStr">
        <is>
          <t>2025-08-05</t>
        </is>
      </c>
      <c r="I626" t="inlineStr">
        <is>
          <t>2025-06-30</t>
        </is>
      </c>
      <c r="J626" t="inlineStr">
        <is>
          <t>USD</t>
        </is>
      </c>
      <c r="K626" t="inlineStr">
        <is>
          <t>財報直接申報值</t>
        </is>
      </c>
    </row>
    <row r="627">
      <c r="A627" t="inlineStr">
        <is>
          <t>無形資產（不含商譽）</t>
        </is>
      </c>
      <c r="B627" t="inlineStr">
        <is>
          <t>Intangible Assets ex-Goodwill</t>
        </is>
      </c>
      <c r="C627" t="inlineStr">
        <is>
          <t>FY2025 Q3</t>
        </is>
      </c>
      <c r="D627" t="n">
        <v>14611000</v>
      </c>
      <c r="E627" t="inlineStr">
        <is>
          <t>FiniteLivedIntangibleAssetsNet</t>
        </is>
      </c>
      <c r="F627" t="inlineStr">
        <is>
          <t>10-Q</t>
        </is>
      </c>
      <c r="G627" t="inlineStr">
        <is>
          <t>2025-11-04</t>
        </is>
      </c>
      <c r="H627" t="inlineStr">
        <is>
          <t>2025-11-04</t>
        </is>
      </c>
      <c r="I627" t="inlineStr">
        <is>
          <t>2025-09-30</t>
        </is>
      </c>
      <c r="J627" t="inlineStr">
        <is>
          <t>USD</t>
        </is>
      </c>
      <c r="K627" t="inlineStr">
        <is>
          <t>財報直接申報值</t>
        </is>
      </c>
    </row>
    <row r="628">
      <c r="A628" t="inlineStr">
        <is>
          <t>無形資產（不含商譽）</t>
        </is>
      </c>
      <c r="B628" t="inlineStr">
        <is>
          <t>Intangible Assets ex-Goodwill</t>
        </is>
      </c>
      <c r="C628" t="inlineStr">
        <is>
          <t>FY2025 Q4</t>
        </is>
      </c>
      <c r="D628" t="n">
        <v>14611000</v>
      </c>
      <c r="E628" t="inlineStr">
        <is>
          <t>沿用前期（該季未申報）</t>
        </is>
      </c>
      <c r="I628" t="inlineStr">
        <is>
          <t>2025-09-30</t>
        </is>
      </c>
      <c r="J628" t="inlineStr">
        <is>
          <t>USD</t>
        </is>
      </c>
      <c r="K628" t="inlineStr">
        <is>
          <t>該季未申報，沿用前一期餘額（資產負債表科目）</t>
        </is>
      </c>
    </row>
    <row r="629">
      <c r="A629" t="inlineStr">
        <is>
          <t>無形資產（不含商譽）</t>
        </is>
      </c>
      <c r="B629" t="inlineStr">
        <is>
          <t>Intangible Assets ex-Goodwill</t>
        </is>
      </c>
      <c r="C629" t="inlineStr">
        <is>
          <t>FY2026 Q1</t>
        </is>
      </c>
      <c r="D629" t="n">
        <v>14611000</v>
      </c>
      <c r="E629" t="inlineStr">
        <is>
          <t>沿用前期（該季未申報）</t>
        </is>
      </c>
      <c r="I629" t="inlineStr">
        <is>
          <t>2025-09-30</t>
        </is>
      </c>
      <c r="J629" t="inlineStr">
        <is>
          <t>USD</t>
        </is>
      </c>
      <c r="K629" t="inlineStr">
        <is>
          <t>該季未申報，沿用前一期餘額（資產負債表科目）</t>
        </is>
      </c>
    </row>
    <row r="630">
      <c r="A630" t="inlineStr">
        <is>
          <t>無形資產（不含商譽）</t>
        </is>
      </c>
      <c r="B630" t="inlineStr">
        <is>
          <t>Intangible Assets ex-Goodwill</t>
        </is>
      </c>
      <c r="C630" t="inlineStr">
        <is>
          <t>FY2026 Q2</t>
        </is>
      </c>
      <c r="D630" t="n">
        <v>14611000</v>
      </c>
      <c r="E630" t="inlineStr">
        <is>
          <t>沿用前期（該季未申報）</t>
        </is>
      </c>
      <c r="I630" t="inlineStr">
        <is>
          <t>2025-09-30</t>
        </is>
      </c>
      <c r="J630" t="inlineStr">
        <is>
          <t>USD</t>
        </is>
      </c>
      <c r="K630" t="inlineStr">
        <is>
          <t>該季未申報，沿用前一期餘額（資產負債表科目）</t>
        </is>
      </c>
    </row>
    <row r="631">
      <c r="A631" t="inlineStr">
        <is>
          <t>資產總計</t>
        </is>
      </c>
      <c r="B631" t="inlineStr">
        <is>
          <t>Total Assets</t>
        </is>
      </c>
      <c r="C631" t="inlineStr">
        <is>
          <t>FY2021 Q1</t>
        </is>
      </c>
      <c r="D631" t="n">
        <v>3014185000</v>
      </c>
      <c r="E631" t="inlineStr">
        <is>
          <t>Assets</t>
        </is>
      </c>
      <c r="F631" t="inlineStr">
        <is>
          <t>10-Q</t>
        </is>
      </c>
      <c r="G631" t="inlineStr">
        <is>
          <t>2021-05-12</t>
        </is>
      </c>
      <c r="H631" t="inlineStr">
        <is>
          <t>2021-05-12</t>
        </is>
      </c>
      <c r="I631" t="inlineStr">
        <is>
          <t>2021-03-31</t>
        </is>
      </c>
      <c r="J631" t="inlineStr">
        <is>
          <t>USD</t>
        </is>
      </c>
      <c r="K631" t="inlineStr">
        <is>
          <t>財報直接申報值</t>
        </is>
      </c>
    </row>
    <row r="632">
      <c r="A632" t="inlineStr">
        <is>
          <t>資產總計</t>
        </is>
      </c>
      <c r="B632" t="inlineStr">
        <is>
          <t>Total Assets</t>
        </is>
      </c>
      <c r="C632" t="inlineStr">
        <is>
          <t>FY2021 Q2</t>
        </is>
      </c>
      <c r="D632" t="n">
        <v>3075668000</v>
      </c>
      <c r="E632" t="inlineStr">
        <is>
          <t>Assets</t>
        </is>
      </c>
      <c r="F632" t="inlineStr">
        <is>
          <t>10-Q</t>
        </is>
      </c>
      <c r="G632" t="inlineStr">
        <is>
          <t>2021-08-12</t>
        </is>
      </c>
      <c r="H632" t="inlineStr">
        <is>
          <t>2021-08-12</t>
        </is>
      </c>
      <c r="I632" t="inlineStr">
        <is>
          <t>2021-06-30</t>
        </is>
      </c>
      <c r="J632" t="inlineStr">
        <is>
          <t>USD</t>
        </is>
      </c>
      <c r="K632" t="inlineStr">
        <is>
          <t>財報直接申報值</t>
        </is>
      </c>
    </row>
    <row r="633">
      <c r="A633" t="inlineStr">
        <is>
          <t>資產總計</t>
        </is>
      </c>
      <c r="B633" t="inlineStr">
        <is>
          <t>Total Assets</t>
        </is>
      </c>
      <c r="C633" t="inlineStr">
        <is>
          <t>FY2021 Q3</t>
        </is>
      </c>
      <c r="D633" t="n">
        <v>3224327000</v>
      </c>
      <c r="E633" t="inlineStr">
        <is>
          <t>Assets</t>
        </is>
      </c>
      <c r="F633" t="inlineStr">
        <is>
          <t>10-Q</t>
        </is>
      </c>
      <c r="G633" t="inlineStr">
        <is>
          <t>2021-11-09</t>
        </is>
      </c>
      <c r="H633" t="inlineStr">
        <is>
          <t>2021-11-09</t>
        </is>
      </c>
      <c r="I633" t="inlineStr">
        <is>
          <t>2021-09-30</t>
        </is>
      </c>
      <c r="J633" t="inlineStr">
        <is>
          <t>USD</t>
        </is>
      </c>
      <c r="K633" t="inlineStr">
        <is>
          <t>財報直接申報值</t>
        </is>
      </c>
    </row>
    <row r="634">
      <c r="A634" t="inlineStr">
        <is>
          <t>資產總計</t>
        </is>
      </c>
      <c r="B634" t="inlineStr">
        <is>
          <t>Total Assets</t>
        </is>
      </c>
      <c r="C634" t="inlineStr">
        <is>
          <t>FY2021 Q4</t>
        </is>
      </c>
      <c r="D634" t="n">
        <v>3247450000</v>
      </c>
      <c r="E634" t="inlineStr">
        <is>
          <t>Assets</t>
        </is>
      </c>
      <c r="F634" t="inlineStr">
        <is>
          <t>10-K</t>
        </is>
      </c>
      <c r="G634" t="inlineStr">
        <is>
          <t>2022-02-24</t>
        </is>
      </c>
      <c r="H634" t="inlineStr">
        <is>
          <t>2023-02-21</t>
        </is>
      </c>
      <c r="I634" t="inlineStr">
        <is>
          <t>2021-12-31</t>
        </is>
      </c>
      <c r="J634" t="inlineStr">
        <is>
          <t>USD</t>
        </is>
      </c>
      <c r="K634" t="inlineStr">
        <is>
          <t>財報直接申報值</t>
        </is>
      </c>
    </row>
    <row r="635">
      <c r="A635" t="inlineStr">
        <is>
          <t>資產總計</t>
        </is>
      </c>
      <c r="B635" t="inlineStr">
        <is>
          <t>Total Assets</t>
        </is>
      </c>
      <c r="C635" t="inlineStr">
        <is>
          <t>FY2022 Q1</t>
        </is>
      </c>
      <c r="D635" t="n">
        <v>3319179000</v>
      </c>
      <c r="E635" t="inlineStr">
        <is>
          <t>Assets</t>
        </is>
      </c>
      <c r="F635" t="inlineStr">
        <is>
          <t>10-Q</t>
        </is>
      </c>
      <c r="G635" t="inlineStr">
        <is>
          <t>2022-05-09</t>
        </is>
      </c>
      <c r="H635" t="inlineStr">
        <is>
          <t>2022-05-09</t>
        </is>
      </c>
      <c r="I635" t="inlineStr">
        <is>
          <t>2022-03-31</t>
        </is>
      </c>
      <c r="J635" t="inlineStr">
        <is>
          <t>USD</t>
        </is>
      </c>
      <c r="K635" t="inlineStr">
        <is>
          <t>財報直接申報值</t>
        </is>
      </c>
    </row>
    <row r="636">
      <c r="A636" t="inlineStr">
        <is>
          <t>資產總計</t>
        </is>
      </c>
      <c r="B636" t="inlineStr">
        <is>
          <t>Total Assets</t>
        </is>
      </c>
      <c r="C636" t="inlineStr">
        <is>
          <t>FY2022 Q2</t>
        </is>
      </c>
      <c r="D636" t="n">
        <v>3282338000</v>
      </c>
      <c r="E636" t="inlineStr">
        <is>
          <t>Assets</t>
        </is>
      </c>
      <c r="F636" t="inlineStr">
        <is>
          <t>10-Q</t>
        </is>
      </c>
      <c r="G636" t="inlineStr">
        <is>
          <t>2022-08-08</t>
        </is>
      </c>
      <c r="H636" t="inlineStr">
        <is>
          <t>2022-08-08</t>
        </is>
      </c>
      <c r="I636" t="inlineStr">
        <is>
          <t>2022-06-30</t>
        </is>
      </c>
      <c r="J636" t="inlineStr">
        <is>
          <t>USD</t>
        </is>
      </c>
      <c r="K636" t="inlineStr">
        <is>
          <t>財報直接申報值</t>
        </is>
      </c>
    </row>
    <row r="637">
      <c r="A637" t="inlineStr">
        <is>
          <t>資產總計</t>
        </is>
      </c>
      <c r="B637" t="inlineStr">
        <is>
          <t>Total Assets</t>
        </is>
      </c>
      <c r="C637" t="inlineStr">
        <is>
          <t>FY2022 Q3</t>
        </is>
      </c>
      <c r="D637" t="n">
        <v>3318835000</v>
      </c>
      <c r="E637" t="inlineStr">
        <is>
          <t>Assets</t>
        </is>
      </c>
      <c r="F637" t="inlineStr">
        <is>
          <t>10-Q</t>
        </is>
      </c>
      <c r="G637" t="inlineStr">
        <is>
          <t>2022-11-07</t>
        </is>
      </c>
      <c r="H637" t="inlineStr">
        <is>
          <t>2022-11-07</t>
        </is>
      </c>
      <c r="I637" t="inlineStr">
        <is>
          <t>2022-09-30</t>
        </is>
      </c>
      <c r="J637" t="inlineStr">
        <is>
          <t>USD</t>
        </is>
      </c>
      <c r="K637" t="inlineStr">
        <is>
          <t>財報直接申報值</t>
        </is>
      </c>
    </row>
    <row r="638">
      <c r="A638" t="inlineStr">
        <is>
          <t>資產總計</t>
        </is>
      </c>
      <c r="B638" t="inlineStr">
        <is>
          <t>Total Assets</t>
        </is>
      </c>
      <c r="C638" t="inlineStr">
        <is>
          <t>FY2022 Q4</t>
        </is>
      </c>
      <c r="D638" t="n">
        <v>3461239000</v>
      </c>
      <c r="E638" t="inlineStr">
        <is>
          <t>Assets</t>
        </is>
      </c>
      <c r="F638" t="inlineStr">
        <is>
          <t>10-K</t>
        </is>
      </c>
      <c r="G638" t="inlineStr">
        <is>
          <t>2023-02-21</t>
        </is>
      </c>
      <c r="H638" t="inlineStr">
        <is>
          <t>2024-02-20</t>
        </is>
      </c>
      <c r="I638" t="inlineStr">
        <is>
          <t>2022-12-31</t>
        </is>
      </c>
      <c r="J638" t="inlineStr">
        <is>
          <t>USD</t>
        </is>
      </c>
      <c r="K638" t="inlineStr">
        <is>
          <t>財報直接申報值</t>
        </is>
      </c>
    </row>
    <row r="639">
      <c r="A639" t="inlineStr">
        <is>
          <t>資產總計</t>
        </is>
      </c>
      <c r="B639" t="inlineStr">
        <is>
          <t>Total Assets</t>
        </is>
      </c>
      <c r="C639" t="inlineStr">
        <is>
          <t>FY2023 Q1</t>
        </is>
      </c>
      <c r="D639" t="n">
        <v>3683138000</v>
      </c>
      <c r="E639" t="inlineStr">
        <is>
          <t>Assets</t>
        </is>
      </c>
      <c r="F639" t="inlineStr">
        <is>
          <t>10-Q</t>
        </is>
      </c>
      <c r="G639" t="inlineStr">
        <is>
          <t>2023-05-09</t>
        </is>
      </c>
      <c r="H639" t="inlineStr">
        <is>
          <t>2023-05-09</t>
        </is>
      </c>
      <c r="I639" t="inlineStr">
        <is>
          <t>2023-03-31</t>
        </is>
      </c>
      <c r="J639" t="inlineStr">
        <is>
          <t>USD</t>
        </is>
      </c>
      <c r="K639" t="inlineStr">
        <is>
          <t>財報直接申報值</t>
        </is>
      </c>
    </row>
    <row r="640">
      <c r="A640" t="inlineStr">
        <is>
          <t>資產總計</t>
        </is>
      </c>
      <c r="B640" t="inlineStr">
        <is>
          <t>Total Assets</t>
        </is>
      </c>
      <c r="C640" t="inlineStr">
        <is>
          <t>FY2023 Q2</t>
        </is>
      </c>
      <c r="D640" t="n">
        <v>3980264000</v>
      </c>
      <c r="E640" t="inlineStr">
        <is>
          <t>Assets</t>
        </is>
      </c>
      <c r="F640" t="inlineStr">
        <is>
          <t>10-Q</t>
        </is>
      </c>
      <c r="G640" t="inlineStr">
        <is>
          <t>2023-08-08</t>
        </is>
      </c>
      <c r="H640" t="inlineStr">
        <is>
          <t>2023-08-08</t>
        </is>
      </c>
      <c r="I640" t="inlineStr">
        <is>
          <t>2023-06-30</t>
        </is>
      </c>
      <c r="J640" t="inlineStr">
        <is>
          <t>USD</t>
        </is>
      </c>
      <c r="K640" t="inlineStr">
        <is>
          <t>財報直接申報值</t>
        </is>
      </c>
    </row>
    <row r="641">
      <c r="A641" t="inlineStr">
        <is>
          <t>資產總計</t>
        </is>
      </c>
      <c r="B641" t="inlineStr">
        <is>
          <t>Total Assets</t>
        </is>
      </c>
      <c r="C641" t="inlineStr">
        <is>
          <t>FY2023 Q3</t>
        </is>
      </c>
      <c r="D641" t="n">
        <v>4193417000</v>
      </c>
      <c r="E641" t="inlineStr">
        <is>
          <t>Assets</t>
        </is>
      </c>
      <c r="F641" t="inlineStr">
        <is>
          <t>10-Q</t>
        </is>
      </c>
      <c r="G641" t="inlineStr">
        <is>
          <t>2023-11-03</t>
        </is>
      </c>
      <c r="H641" t="inlineStr">
        <is>
          <t>2023-11-03</t>
        </is>
      </c>
      <c r="I641" t="inlineStr">
        <is>
          <t>2023-09-30</t>
        </is>
      </c>
      <c r="J641" t="inlineStr">
        <is>
          <t>USD</t>
        </is>
      </c>
      <c r="K641" t="inlineStr">
        <is>
          <t>財報直接申報值</t>
        </is>
      </c>
    </row>
    <row r="642">
      <c r="A642" t="inlineStr">
        <is>
          <t>資產總計</t>
        </is>
      </c>
      <c r="B642" t="inlineStr">
        <is>
          <t>Total Assets</t>
        </is>
      </c>
      <c r="C642" t="inlineStr">
        <is>
          <t>FY2023 Q4</t>
        </is>
      </c>
      <c r="D642" t="n">
        <v>4522425000</v>
      </c>
      <c r="E642" t="inlineStr">
        <is>
          <t>Assets</t>
        </is>
      </c>
      <c r="F642" t="inlineStr">
        <is>
          <t>10-K</t>
        </is>
      </c>
      <c r="G642" t="inlineStr">
        <is>
          <t>2024-02-20</t>
        </is>
      </c>
      <c r="H642" t="inlineStr">
        <is>
          <t>2025-02-18</t>
        </is>
      </c>
      <c r="I642" t="inlineStr">
        <is>
          <t>2023-12-31</t>
        </is>
      </c>
      <c r="J642" t="inlineStr">
        <is>
          <t>USD</t>
        </is>
      </c>
      <c r="K642" t="inlineStr">
        <is>
          <t>財報直接申報值</t>
        </is>
      </c>
    </row>
    <row r="643">
      <c r="A643" t="inlineStr">
        <is>
          <t>資產總計</t>
        </is>
      </c>
      <c r="B643" t="inlineStr">
        <is>
          <t>Total Assets</t>
        </is>
      </c>
      <c r="C643" t="inlineStr">
        <is>
          <t>FY2024 Q1</t>
        </is>
      </c>
      <c r="D643" t="n">
        <v>4807079000</v>
      </c>
      <c r="E643" t="inlineStr">
        <is>
          <t>Assets</t>
        </is>
      </c>
      <c r="F643" t="inlineStr">
        <is>
          <t>10-Q</t>
        </is>
      </c>
      <c r="G643" t="inlineStr">
        <is>
          <t>2024-05-07</t>
        </is>
      </c>
      <c r="H643" t="inlineStr">
        <is>
          <t>2024-05-07</t>
        </is>
      </c>
      <c r="I643" t="inlineStr">
        <is>
          <t>2024-03-31</t>
        </is>
      </c>
      <c r="J643" t="inlineStr">
        <is>
          <t>USD</t>
        </is>
      </c>
      <c r="K643" t="inlineStr">
        <is>
          <t>財報直接申報值</t>
        </is>
      </c>
    </row>
    <row r="644">
      <c r="A644" t="inlineStr">
        <is>
          <t>資產總計</t>
        </is>
      </c>
      <c r="B644" t="inlineStr">
        <is>
          <t>Total Assets</t>
        </is>
      </c>
      <c r="C644" t="inlineStr">
        <is>
          <t>FY2024 Q2</t>
        </is>
      </c>
      <c r="D644" t="n">
        <v>5191880000</v>
      </c>
      <c r="E644" t="inlineStr">
        <is>
          <t>Assets</t>
        </is>
      </c>
      <c r="F644" t="inlineStr">
        <is>
          <t>10-Q</t>
        </is>
      </c>
      <c r="G644" t="inlineStr">
        <is>
          <t>2024-08-06</t>
        </is>
      </c>
      <c r="H644" t="inlineStr">
        <is>
          <t>2024-08-06</t>
        </is>
      </c>
      <c r="I644" t="inlineStr">
        <is>
          <t>2024-06-30</t>
        </is>
      </c>
      <c r="J644" t="inlineStr">
        <is>
          <t>USD</t>
        </is>
      </c>
      <c r="K644" t="inlineStr">
        <is>
          <t>財報直接申報值</t>
        </is>
      </c>
    </row>
    <row r="645">
      <c r="A645" t="inlineStr">
        <is>
          <t>資產總計</t>
        </is>
      </c>
      <c r="B645" t="inlineStr">
        <is>
          <t>Total Assets</t>
        </is>
      </c>
      <c r="C645" t="inlineStr">
        <is>
          <t>FY2024 Q3</t>
        </is>
      </c>
      <c r="D645" t="n">
        <v>5768097000</v>
      </c>
      <c r="E645" t="inlineStr">
        <is>
          <t>Assets</t>
        </is>
      </c>
      <c r="F645" t="inlineStr">
        <is>
          <t>10-Q</t>
        </is>
      </c>
      <c r="G645" t="inlineStr">
        <is>
          <t>2024-11-05</t>
        </is>
      </c>
      <c r="H645" t="inlineStr">
        <is>
          <t>2024-11-05</t>
        </is>
      </c>
      <c r="I645" t="inlineStr">
        <is>
          <t>2024-09-30</t>
        </is>
      </c>
      <c r="J645" t="inlineStr">
        <is>
          <t>USD</t>
        </is>
      </c>
      <c r="K645" t="inlineStr">
        <is>
          <t>財報直接申報值</t>
        </is>
      </c>
    </row>
    <row r="646">
      <c r="A646" t="inlineStr">
        <is>
          <t>資產總計</t>
        </is>
      </c>
      <c r="B646" t="inlineStr">
        <is>
          <t>Total Assets</t>
        </is>
      </c>
      <c r="C646" t="inlineStr">
        <is>
          <t>FY2024 Q4</t>
        </is>
      </c>
      <c r="D646" t="n">
        <v>6340884000</v>
      </c>
      <c r="E646" t="inlineStr">
        <is>
          <t>Assets</t>
        </is>
      </c>
      <c r="F646" t="inlineStr">
        <is>
          <t>10-K</t>
        </is>
      </c>
      <c r="G646" t="inlineStr">
        <is>
          <t>2025-02-18</t>
        </is>
      </c>
      <c r="H646" t="inlineStr">
        <is>
          <t>2026-02-17</t>
        </is>
      </c>
      <c r="I646" t="inlineStr">
        <is>
          <t>2024-12-31</t>
        </is>
      </c>
      <c r="J646" t="inlineStr">
        <is>
          <t>USD</t>
        </is>
      </c>
      <c r="K646" t="inlineStr">
        <is>
          <t>財報直接申報值</t>
        </is>
      </c>
    </row>
    <row r="647">
      <c r="A647" t="inlineStr">
        <is>
          <t>資產總計</t>
        </is>
      </c>
      <c r="B647" t="inlineStr">
        <is>
          <t>Total Assets</t>
        </is>
      </c>
      <c r="C647" t="inlineStr">
        <is>
          <t>FY2025 Q1</t>
        </is>
      </c>
      <c r="D647" t="n">
        <v>6736917000</v>
      </c>
      <c r="E647" t="inlineStr">
        <is>
          <t>Assets</t>
        </is>
      </c>
      <c r="F647" t="inlineStr">
        <is>
          <t>10-Q</t>
        </is>
      </c>
      <c r="G647" t="inlineStr">
        <is>
          <t>2025-05-06</t>
        </is>
      </c>
      <c r="H647" t="inlineStr">
        <is>
          <t>2025-05-06</t>
        </is>
      </c>
      <c r="I647" t="inlineStr">
        <is>
          <t>2025-03-31</t>
        </is>
      </c>
      <c r="J647" t="inlineStr">
        <is>
          <t>USD</t>
        </is>
      </c>
      <c r="K647" t="inlineStr">
        <is>
          <t>財報直接申報值</t>
        </is>
      </c>
    </row>
    <row r="648">
      <c r="A648" t="inlineStr">
        <is>
          <t>資產總計</t>
        </is>
      </c>
      <c r="B648" t="inlineStr">
        <is>
          <t>Total Assets</t>
        </is>
      </c>
      <c r="C648" t="inlineStr">
        <is>
          <t>FY2025 Q2</t>
        </is>
      </c>
      <c r="D648" t="n">
        <v>7365688000</v>
      </c>
      <c r="E648" t="inlineStr">
        <is>
          <t>Assets</t>
        </is>
      </c>
      <c r="F648" t="inlineStr">
        <is>
          <t>10-Q</t>
        </is>
      </c>
      <c r="G648" t="inlineStr">
        <is>
          <t>2025-08-05</t>
        </is>
      </c>
      <c r="H648" t="inlineStr">
        <is>
          <t>2025-08-05</t>
        </is>
      </c>
      <c r="I648" t="inlineStr">
        <is>
          <t>2025-06-30</t>
        </is>
      </c>
      <c r="J648" t="inlineStr">
        <is>
          <t>USD</t>
        </is>
      </c>
      <c r="K648" t="inlineStr">
        <is>
          <t>財報直接申報值</t>
        </is>
      </c>
    </row>
    <row r="649">
      <c r="A649" t="inlineStr">
        <is>
          <t>資產總計</t>
        </is>
      </c>
      <c r="B649" t="inlineStr">
        <is>
          <t>Total Assets</t>
        </is>
      </c>
      <c r="C649" t="inlineStr">
        <is>
          <t>FY2025 Q3</t>
        </is>
      </c>
      <c r="D649" t="n">
        <v>8113960000</v>
      </c>
      <c r="E649" t="inlineStr">
        <is>
          <t>Assets</t>
        </is>
      </c>
      <c r="F649" t="inlineStr">
        <is>
          <t>10-Q</t>
        </is>
      </c>
      <c r="G649" t="inlineStr">
        <is>
          <t>2025-11-04</t>
        </is>
      </c>
      <c r="H649" t="inlineStr">
        <is>
          <t>2025-11-04</t>
        </is>
      </c>
      <c r="I649" t="inlineStr">
        <is>
          <t>2025-09-30</t>
        </is>
      </c>
      <c r="J649" t="inlineStr">
        <is>
          <t>USD</t>
        </is>
      </c>
      <c r="K649" t="inlineStr">
        <is>
          <t>財報直接申報值</t>
        </is>
      </c>
    </row>
    <row r="650">
      <c r="A650" t="inlineStr">
        <is>
          <t>資產總計</t>
        </is>
      </c>
      <c r="B650" t="inlineStr">
        <is>
          <t>Total Assets</t>
        </is>
      </c>
      <c r="C650" t="inlineStr">
        <is>
          <t>FY2025 Q4</t>
        </is>
      </c>
      <c r="D650" t="n">
        <v>8900392000</v>
      </c>
      <c r="E650" t="inlineStr">
        <is>
          <t>Assets</t>
        </is>
      </c>
      <c r="F650" t="inlineStr">
        <is>
          <t>10-Q</t>
        </is>
      </c>
      <c r="G650" t="inlineStr">
        <is>
          <t>2026-02-17</t>
        </is>
      </c>
      <c r="H650" t="inlineStr">
        <is>
          <t>2026-08-04</t>
        </is>
      </c>
      <c r="I650" t="inlineStr">
        <is>
          <t>2025-12-31</t>
        </is>
      </c>
      <c r="J650" t="inlineStr">
        <is>
          <t>USD</t>
        </is>
      </c>
      <c r="K650" t="inlineStr">
        <is>
          <t>財報直接申報值</t>
        </is>
      </c>
    </row>
    <row r="651">
      <c r="A651" t="inlineStr">
        <is>
          <t>資產總計</t>
        </is>
      </c>
      <c r="B651" t="inlineStr">
        <is>
          <t>Total Assets</t>
        </is>
      </c>
      <c r="C651" t="inlineStr">
        <is>
          <t>FY2026 Q1</t>
        </is>
      </c>
      <c r="D651" t="n">
        <v>10199183000</v>
      </c>
      <c r="E651" t="inlineStr">
        <is>
          <t>Assets</t>
        </is>
      </c>
      <c r="F651" t="inlineStr">
        <is>
          <t>10-Q</t>
        </is>
      </c>
      <c r="G651" t="inlineStr">
        <is>
          <t>2026-05-05</t>
        </is>
      </c>
      <c r="H651" t="inlineStr">
        <is>
          <t>2026-05-05</t>
        </is>
      </c>
      <c r="I651" t="inlineStr">
        <is>
          <t>2026-03-31</t>
        </is>
      </c>
      <c r="J651" t="inlineStr">
        <is>
          <t>USD</t>
        </is>
      </c>
      <c r="K651" t="inlineStr">
        <is>
          <t>財報直接申報值</t>
        </is>
      </c>
    </row>
    <row r="652">
      <c r="A652" t="inlineStr">
        <is>
          <t>資產總計</t>
        </is>
      </c>
      <c r="B652" t="inlineStr">
        <is>
          <t>Total Assets</t>
        </is>
      </c>
      <c r="C652" t="inlineStr">
        <is>
          <t>FY2026 Q2</t>
        </is>
      </c>
      <c r="D652" t="n">
        <v>11678564000</v>
      </c>
      <c r="E652" t="inlineStr">
        <is>
          <t>Assets</t>
        </is>
      </c>
      <c r="F652" t="inlineStr">
        <is>
          <t>10-Q</t>
        </is>
      </c>
      <c r="G652" t="inlineStr">
        <is>
          <t>2026-08-04</t>
        </is>
      </c>
      <c r="H652" t="inlineStr">
        <is>
          <t>2026-08-04</t>
        </is>
      </c>
      <c r="I652" t="inlineStr">
        <is>
          <t>2026-06-30</t>
        </is>
      </c>
      <c r="J652" t="inlineStr">
        <is>
          <t>USD</t>
        </is>
      </c>
      <c r="K652" t="inlineStr">
        <is>
          <t>財報直接申報值</t>
        </is>
      </c>
    </row>
    <row r="653">
      <c r="A653" t="inlineStr">
        <is>
          <t>應付帳款</t>
        </is>
      </c>
      <c r="B653" t="inlineStr">
        <is>
          <t>Accounts Payable</t>
        </is>
      </c>
      <c r="C653" t="inlineStr">
        <is>
          <t>FY2021 Q1</t>
        </is>
      </c>
      <c r="D653" t="n">
        <v>17234000</v>
      </c>
      <c r="E653" t="inlineStr">
        <is>
          <t>AccountsPayableCurrent</t>
        </is>
      </c>
      <c r="F653" t="inlineStr">
        <is>
          <t>10-Q</t>
        </is>
      </c>
      <c r="G653" t="inlineStr">
        <is>
          <t>2021-05-12</t>
        </is>
      </c>
      <c r="H653" t="inlineStr">
        <is>
          <t>2021-05-12</t>
        </is>
      </c>
      <c r="I653" t="inlineStr">
        <is>
          <t>2021-03-31</t>
        </is>
      </c>
      <c r="J653" t="inlineStr">
        <is>
          <t>USD</t>
        </is>
      </c>
      <c r="K653" t="inlineStr">
        <is>
          <t>財報直接申報值</t>
        </is>
      </c>
    </row>
    <row r="654">
      <c r="A654" t="inlineStr">
        <is>
          <t>應付帳款</t>
        </is>
      </c>
      <c r="B654" t="inlineStr">
        <is>
          <t>Accounts Payable</t>
        </is>
      </c>
      <c r="C654" t="inlineStr">
        <is>
          <t>FY2021 Q2</t>
        </is>
      </c>
      <c r="D654" t="n">
        <v>30914000</v>
      </c>
      <c r="E654" t="inlineStr">
        <is>
          <t>AccountsPayableCurrent</t>
        </is>
      </c>
      <c r="F654" t="inlineStr">
        <is>
          <t>10-Q</t>
        </is>
      </c>
      <c r="G654" t="inlineStr">
        <is>
          <t>2021-08-12</t>
        </is>
      </c>
      <c r="H654" t="inlineStr">
        <is>
          <t>2021-08-12</t>
        </is>
      </c>
      <c r="I654" t="inlineStr">
        <is>
          <t>2021-06-30</t>
        </is>
      </c>
      <c r="J654" t="inlineStr">
        <is>
          <t>USD</t>
        </is>
      </c>
      <c r="K654" t="inlineStr">
        <is>
          <t>財報直接申報值</t>
        </is>
      </c>
    </row>
    <row r="655">
      <c r="A655" t="inlineStr">
        <is>
          <t>應付帳款</t>
        </is>
      </c>
      <c r="B655" t="inlineStr">
        <is>
          <t>Accounts Payable</t>
        </is>
      </c>
      <c r="C655" t="inlineStr">
        <is>
          <t>FY2021 Q3</t>
        </is>
      </c>
      <c r="D655" t="n">
        <v>17654000</v>
      </c>
      <c r="E655" t="inlineStr">
        <is>
          <t>AccountsPayableCurrent</t>
        </is>
      </c>
      <c r="F655" t="inlineStr">
        <is>
          <t>10-Q</t>
        </is>
      </c>
      <c r="G655" t="inlineStr">
        <is>
          <t>2021-11-09</t>
        </is>
      </c>
      <c r="H655" t="inlineStr">
        <is>
          <t>2021-11-09</t>
        </is>
      </c>
      <c r="I655" t="inlineStr">
        <is>
          <t>2021-09-30</t>
        </is>
      </c>
      <c r="J655" t="inlineStr">
        <is>
          <t>USD</t>
        </is>
      </c>
      <c r="K655" t="inlineStr">
        <is>
          <t>財報直接申報值</t>
        </is>
      </c>
    </row>
    <row r="656">
      <c r="A656" t="inlineStr">
        <is>
          <t>應付帳款</t>
        </is>
      </c>
      <c r="B656" t="inlineStr">
        <is>
          <t>Accounts Payable</t>
        </is>
      </c>
      <c r="C656" t="inlineStr">
        <is>
          <t>FY2021 Q4</t>
        </is>
      </c>
      <c r="D656" t="n">
        <v>74907000</v>
      </c>
      <c r="E656" t="inlineStr">
        <is>
          <t>AccountsPayableCurrent</t>
        </is>
      </c>
      <c r="F656" t="inlineStr">
        <is>
          <t>10-K</t>
        </is>
      </c>
      <c r="G656" t="inlineStr">
        <is>
          <t>2022-02-24</t>
        </is>
      </c>
      <c r="H656" t="inlineStr">
        <is>
          <t>2023-02-21</t>
        </is>
      </c>
      <c r="I656" t="inlineStr">
        <is>
          <t>2021-12-31</t>
        </is>
      </c>
      <c r="J656" t="inlineStr">
        <is>
          <t>USD</t>
        </is>
      </c>
      <c r="K656" t="inlineStr">
        <is>
          <t>財報直接申報值</t>
        </is>
      </c>
    </row>
    <row r="657">
      <c r="A657" t="inlineStr">
        <is>
          <t>應付帳款</t>
        </is>
      </c>
      <c r="B657" t="inlineStr">
        <is>
          <t>Accounts Payable</t>
        </is>
      </c>
      <c r="C657" t="inlineStr">
        <is>
          <t>FY2022 Q1</t>
        </is>
      </c>
      <c r="D657" t="n">
        <v>27454000</v>
      </c>
      <c r="E657" t="inlineStr">
        <is>
          <t>AccountsPayableCurrent</t>
        </is>
      </c>
      <c r="F657" t="inlineStr">
        <is>
          <t>10-Q</t>
        </is>
      </c>
      <c r="G657" t="inlineStr">
        <is>
          <t>2022-05-09</t>
        </is>
      </c>
      <c r="H657" t="inlineStr">
        <is>
          <t>2022-05-09</t>
        </is>
      </c>
      <c r="I657" t="inlineStr">
        <is>
          <t>2022-03-31</t>
        </is>
      </c>
      <c r="J657" t="inlineStr">
        <is>
          <t>USD</t>
        </is>
      </c>
      <c r="K657" t="inlineStr">
        <is>
          <t>財報直接申報值</t>
        </is>
      </c>
    </row>
    <row r="658">
      <c r="A658" t="inlineStr">
        <is>
          <t>應付帳款</t>
        </is>
      </c>
      <c r="B658" t="inlineStr">
        <is>
          <t>Accounts Payable</t>
        </is>
      </c>
      <c r="C658" t="inlineStr">
        <is>
          <t>FY2022 Q2</t>
        </is>
      </c>
      <c r="D658" t="n">
        <v>56798000</v>
      </c>
      <c r="E658" t="inlineStr">
        <is>
          <t>AccountsPayableCurrent</t>
        </is>
      </c>
      <c r="F658" t="inlineStr">
        <is>
          <t>10-Q</t>
        </is>
      </c>
      <c r="G658" t="inlineStr">
        <is>
          <t>2022-08-08</t>
        </is>
      </c>
      <c r="H658" t="inlineStr">
        <is>
          <t>2022-08-08</t>
        </is>
      </c>
      <c r="I658" t="inlineStr">
        <is>
          <t>2022-06-30</t>
        </is>
      </c>
      <c r="J658" t="inlineStr">
        <is>
          <t>USD</t>
        </is>
      </c>
      <c r="K658" t="inlineStr">
        <is>
          <t>財報直接申報值</t>
        </is>
      </c>
    </row>
    <row r="659">
      <c r="A659" t="inlineStr">
        <is>
          <t>應付帳款</t>
        </is>
      </c>
      <c r="B659" t="inlineStr">
        <is>
          <t>Accounts Payable</t>
        </is>
      </c>
      <c r="C659" t="inlineStr">
        <is>
          <t>FY2022 Q3</t>
        </is>
      </c>
      <c r="D659" t="n">
        <v>59507000</v>
      </c>
      <c r="E659" t="inlineStr">
        <is>
          <t>AccountsPayableCurrent</t>
        </is>
      </c>
      <c r="F659" t="inlineStr">
        <is>
          <t>10-Q</t>
        </is>
      </c>
      <c r="G659" t="inlineStr">
        <is>
          <t>2022-11-07</t>
        </is>
      </c>
      <c r="H659" t="inlineStr">
        <is>
          <t>2022-11-07</t>
        </is>
      </c>
      <c r="I659" t="inlineStr">
        <is>
          <t>2022-09-30</t>
        </is>
      </c>
      <c r="J659" t="inlineStr">
        <is>
          <t>USD</t>
        </is>
      </c>
      <c r="K659" t="inlineStr">
        <is>
          <t>財報直接申報值</t>
        </is>
      </c>
    </row>
    <row r="660">
      <c r="A660" t="inlineStr">
        <is>
          <t>應付帳款</t>
        </is>
      </c>
      <c r="B660" t="inlineStr">
        <is>
          <t>Accounts Payable</t>
        </is>
      </c>
      <c r="C660" t="inlineStr">
        <is>
          <t>FY2022 Q4</t>
        </is>
      </c>
      <c r="D660" t="n">
        <v>44788000</v>
      </c>
      <c r="E660" t="inlineStr">
        <is>
          <t>AccountsPayableCurrent</t>
        </is>
      </c>
      <c r="F660" t="inlineStr">
        <is>
          <t>10-K</t>
        </is>
      </c>
      <c r="G660" t="inlineStr">
        <is>
          <t>2023-02-21</t>
        </is>
      </c>
      <c r="H660" t="inlineStr">
        <is>
          <t>2024-02-20</t>
        </is>
      </c>
      <c r="I660" t="inlineStr">
        <is>
          <t>2022-12-31</t>
        </is>
      </c>
      <c r="J660" t="inlineStr">
        <is>
          <t>USD</t>
        </is>
      </c>
      <c r="K660" t="inlineStr">
        <is>
          <t>財報直接申報值</t>
        </is>
      </c>
    </row>
    <row r="661">
      <c r="A661" t="inlineStr">
        <is>
          <t>應付帳款</t>
        </is>
      </c>
      <c r="B661" t="inlineStr">
        <is>
          <t>Accounts Payable</t>
        </is>
      </c>
      <c r="C661" t="inlineStr">
        <is>
          <t>FY2023 Q1</t>
        </is>
      </c>
      <c r="D661" t="n">
        <v>4530000</v>
      </c>
      <c r="E661" t="inlineStr">
        <is>
          <t>AccountsPayableCurrent</t>
        </is>
      </c>
      <c r="F661" t="inlineStr">
        <is>
          <t>10-Q</t>
        </is>
      </c>
      <c r="G661" t="inlineStr">
        <is>
          <t>2023-05-09</t>
        </is>
      </c>
      <c r="H661" t="inlineStr">
        <is>
          <t>2023-05-09</t>
        </is>
      </c>
      <c r="I661" t="inlineStr">
        <is>
          <t>2023-03-31</t>
        </is>
      </c>
      <c r="J661" t="inlineStr">
        <is>
          <t>USD</t>
        </is>
      </c>
      <c r="K661" t="inlineStr">
        <is>
          <t>財報直接申報值</t>
        </is>
      </c>
    </row>
    <row r="662">
      <c r="A662" t="inlineStr">
        <is>
          <t>應付帳款</t>
        </is>
      </c>
      <c r="B662" t="inlineStr">
        <is>
          <t>Accounts Payable</t>
        </is>
      </c>
      <c r="C662" t="inlineStr">
        <is>
          <t>FY2023 Q2</t>
        </is>
      </c>
      <c r="D662" t="n">
        <v>4613000</v>
      </c>
      <c r="E662" t="inlineStr">
        <is>
          <t>AccountsPayableCurrent</t>
        </is>
      </c>
      <c r="F662" t="inlineStr">
        <is>
          <t>10-Q</t>
        </is>
      </c>
      <c r="G662" t="inlineStr">
        <is>
          <t>2023-08-08</t>
        </is>
      </c>
      <c r="H662" t="inlineStr">
        <is>
          <t>2023-08-08</t>
        </is>
      </c>
      <c r="I662" t="inlineStr">
        <is>
          <t>2023-06-30</t>
        </is>
      </c>
      <c r="J662" t="inlineStr">
        <is>
          <t>USD</t>
        </is>
      </c>
      <c r="K662" t="inlineStr">
        <is>
          <t>財報直接申報值</t>
        </is>
      </c>
    </row>
    <row r="663">
      <c r="A663" t="inlineStr">
        <is>
          <t>應付帳款</t>
        </is>
      </c>
      <c r="B663" t="inlineStr">
        <is>
          <t>Accounts Payable</t>
        </is>
      </c>
      <c r="C663" t="inlineStr">
        <is>
          <t>FY2023 Q3</t>
        </is>
      </c>
      <c r="D663" t="n">
        <v>9475000</v>
      </c>
      <c r="E663" t="inlineStr">
        <is>
          <t>AccountsPayableCurrent</t>
        </is>
      </c>
      <c r="F663" t="inlineStr">
        <is>
          <t>10-Q</t>
        </is>
      </c>
      <c r="G663" t="inlineStr">
        <is>
          <t>2023-11-03</t>
        </is>
      </c>
      <c r="H663" t="inlineStr">
        <is>
          <t>2023-11-03</t>
        </is>
      </c>
      <c r="I663" t="inlineStr">
        <is>
          <t>2023-09-30</t>
        </is>
      </c>
      <c r="J663" t="inlineStr">
        <is>
          <t>USD</t>
        </is>
      </c>
      <c r="K663" t="inlineStr">
        <is>
          <t>財報直接申報值</t>
        </is>
      </c>
    </row>
    <row r="664">
      <c r="A664" t="inlineStr">
        <is>
          <t>應付帳款</t>
        </is>
      </c>
      <c r="B664" t="inlineStr">
        <is>
          <t>Accounts Payable</t>
        </is>
      </c>
      <c r="C664" t="inlineStr">
        <is>
          <t>FY2023 Q4</t>
        </is>
      </c>
      <c r="D664" t="n">
        <v>12122000</v>
      </c>
      <c r="E664" t="inlineStr">
        <is>
          <t>AccountsPayableCurrent</t>
        </is>
      </c>
      <c r="F664" t="inlineStr">
        <is>
          <t>10-K</t>
        </is>
      </c>
      <c r="G664" t="inlineStr">
        <is>
          <t>2024-02-20</t>
        </is>
      </c>
      <c r="H664" t="inlineStr">
        <is>
          <t>2025-02-18</t>
        </is>
      </c>
      <c r="I664" t="inlineStr">
        <is>
          <t>2023-12-31</t>
        </is>
      </c>
      <c r="J664" t="inlineStr">
        <is>
          <t>USD</t>
        </is>
      </c>
      <c r="K664" t="inlineStr">
        <is>
          <t>財報直接申報值</t>
        </is>
      </c>
    </row>
    <row r="665">
      <c r="A665" t="inlineStr">
        <is>
          <t>應付帳款</t>
        </is>
      </c>
      <c r="B665" t="inlineStr">
        <is>
          <t>Accounts Payable</t>
        </is>
      </c>
      <c r="C665" t="inlineStr">
        <is>
          <t>FY2024 Q1</t>
        </is>
      </c>
      <c r="D665" t="n">
        <v>35634000</v>
      </c>
      <c r="E665" t="inlineStr">
        <is>
          <t>AccountsPayableCurrent</t>
        </is>
      </c>
      <c r="F665" t="inlineStr">
        <is>
          <t>10-Q</t>
        </is>
      </c>
      <c r="G665" t="inlineStr">
        <is>
          <t>2024-05-07</t>
        </is>
      </c>
      <c r="H665" t="inlineStr">
        <is>
          <t>2024-05-07</t>
        </is>
      </c>
      <c r="I665" t="inlineStr">
        <is>
          <t>2024-03-31</t>
        </is>
      </c>
      <c r="J665" t="inlineStr">
        <is>
          <t>USD</t>
        </is>
      </c>
      <c r="K665" t="inlineStr">
        <is>
          <t>財報直接申報值</t>
        </is>
      </c>
    </row>
    <row r="666">
      <c r="A666" t="inlineStr">
        <is>
          <t>應付帳款</t>
        </is>
      </c>
      <c r="B666" t="inlineStr">
        <is>
          <t>Accounts Payable</t>
        </is>
      </c>
      <c r="C666" t="inlineStr">
        <is>
          <t>FY2024 Q2</t>
        </is>
      </c>
      <c r="D666" t="n">
        <v>67345000</v>
      </c>
      <c r="E666" t="inlineStr">
        <is>
          <t>AccountsPayableCurrent</t>
        </is>
      </c>
      <c r="F666" t="inlineStr">
        <is>
          <t>10-Q</t>
        </is>
      </c>
      <c r="G666" t="inlineStr">
        <is>
          <t>2024-08-06</t>
        </is>
      </c>
      <c r="H666" t="inlineStr">
        <is>
          <t>2024-08-06</t>
        </is>
      </c>
      <c r="I666" t="inlineStr">
        <is>
          <t>2024-06-30</t>
        </is>
      </c>
      <c r="J666" t="inlineStr">
        <is>
          <t>USD</t>
        </is>
      </c>
      <c r="K666" t="inlineStr">
        <is>
          <t>財報直接申報值</t>
        </is>
      </c>
    </row>
    <row r="667">
      <c r="A667" t="inlineStr">
        <is>
          <t>應付帳款</t>
        </is>
      </c>
      <c r="B667" t="inlineStr">
        <is>
          <t>Accounts Payable</t>
        </is>
      </c>
      <c r="C667" t="inlineStr">
        <is>
          <t>FY2024 Q3</t>
        </is>
      </c>
      <c r="D667" t="n">
        <v>27021000</v>
      </c>
      <c r="E667" t="inlineStr">
        <is>
          <t>AccountsPayableCurrent</t>
        </is>
      </c>
      <c r="F667" t="inlineStr">
        <is>
          <t>10-Q</t>
        </is>
      </c>
      <c r="G667" t="inlineStr">
        <is>
          <t>2024-11-05</t>
        </is>
      </c>
      <c r="H667" t="inlineStr">
        <is>
          <t>2024-11-05</t>
        </is>
      </c>
      <c r="I667" t="inlineStr">
        <is>
          <t>2024-09-30</t>
        </is>
      </c>
      <c r="J667" t="inlineStr">
        <is>
          <t>USD</t>
        </is>
      </c>
      <c r="K667" t="inlineStr">
        <is>
          <t>財報直接申報值</t>
        </is>
      </c>
    </row>
    <row r="668">
      <c r="A668" t="inlineStr">
        <is>
          <t>應付帳款</t>
        </is>
      </c>
      <c r="B668" t="inlineStr">
        <is>
          <t>Accounts Payable</t>
        </is>
      </c>
      <c r="C668" t="inlineStr">
        <is>
          <t>FY2024 Q4</t>
        </is>
      </c>
      <c r="D668" t="n">
        <v>103000</v>
      </c>
      <c r="E668" t="inlineStr">
        <is>
          <t>AccountsPayableCurrent</t>
        </is>
      </c>
      <c r="F668" t="inlineStr">
        <is>
          <t>10-K</t>
        </is>
      </c>
      <c r="G668" t="inlineStr">
        <is>
          <t>2025-02-18</t>
        </is>
      </c>
      <c r="H668" t="inlineStr">
        <is>
          <t>2026-02-17</t>
        </is>
      </c>
      <c r="I668" t="inlineStr">
        <is>
          <t>2024-12-31</t>
        </is>
      </c>
      <c r="J668" t="inlineStr">
        <is>
          <t>USD</t>
        </is>
      </c>
      <c r="K668" t="inlineStr">
        <is>
          <t>財報直接申報值</t>
        </is>
      </c>
    </row>
    <row r="669">
      <c r="A669" t="inlineStr">
        <is>
          <t>應付帳款</t>
        </is>
      </c>
      <c r="B669" t="inlineStr">
        <is>
          <t>Accounts Payable</t>
        </is>
      </c>
      <c r="C669" t="inlineStr">
        <is>
          <t>FY2025 Q1</t>
        </is>
      </c>
      <c r="D669" t="n">
        <v>2330000</v>
      </c>
      <c r="E669" t="inlineStr">
        <is>
          <t>AccountsPayableCurrent</t>
        </is>
      </c>
      <c r="F669" t="inlineStr">
        <is>
          <t>10-Q</t>
        </is>
      </c>
      <c r="G669" t="inlineStr">
        <is>
          <t>2025-05-06</t>
        </is>
      </c>
      <c r="H669" t="inlineStr">
        <is>
          <t>2025-05-06</t>
        </is>
      </c>
      <c r="I669" t="inlineStr">
        <is>
          <t>2025-03-31</t>
        </is>
      </c>
      <c r="J669" t="inlineStr">
        <is>
          <t>USD</t>
        </is>
      </c>
      <c r="K669" t="inlineStr">
        <is>
          <t>財報直接申報值</t>
        </is>
      </c>
    </row>
    <row r="670">
      <c r="A670" t="inlineStr">
        <is>
          <t>應付帳款</t>
        </is>
      </c>
      <c r="B670" t="inlineStr">
        <is>
          <t>Accounts Payable</t>
        </is>
      </c>
      <c r="C670" t="inlineStr">
        <is>
          <t>FY2025 Q2</t>
        </is>
      </c>
      <c r="D670" t="n">
        <v>10774000</v>
      </c>
      <c r="E670" t="inlineStr">
        <is>
          <t>AccountsPayableCurrent</t>
        </is>
      </c>
      <c r="F670" t="inlineStr">
        <is>
          <t>10-Q</t>
        </is>
      </c>
      <c r="G670" t="inlineStr">
        <is>
          <t>2025-08-05</t>
        </is>
      </c>
      <c r="H670" t="inlineStr">
        <is>
          <t>2025-08-05</t>
        </is>
      </c>
      <c r="I670" t="inlineStr">
        <is>
          <t>2025-06-30</t>
        </is>
      </c>
      <c r="J670" t="inlineStr">
        <is>
          <t>USD</t>
        </is>
      </c>
      <c r="K670" t="inlineStr">
        <is>
          <t>財報直接申報值</t>
        </is>
      </c>
    </row>
    <row r="671">
      <c r="A671" t="inlineStr">
        <is>
          <t>應付帳款</t>
        </is>
      </c>
      <c r="B671" t="inlineStr">
        <is>
          <t>Accounts Payable</t>
        </is>
      </c>
      <c r="C671" t="inlineStr">
        <is>
          <t>FY2025 Q3</t>
        </is>
      </c>
      <c r="D671" t="n">
        <v>67503000</v>
      </c>
      <c r="E671" t="inlineStr">
        <is>
          <t>AccountsPayableCurrent</t>
        </is>
      </c>
      <c r="F671" t="inlineStr">
        <is>
          <t>10-Q</t>
        </is>
      </c>
      <c r="G671" t="inlineStr">
        <is>
          <t>2025-11-04</t>
        </is>
      </c>
      <c r="H671" t="inlineStr">
        <is>
          <t>2025-11-04</t>
        </is>
      </c>
      <c r="I671" t="inlineStr">
        <is>
          <t>2025-09-30</t>
        </is>
      </c>
      <c r="J671" t="inlineStr">
        <is>
          <t>USD</t>
        </is>
      </c>
      <c r="K671" t="inlineStr">
        <is>
          <t>財報直接申報值</t>
        </is>
      </c>
    </row>
    <row r="672">
      <c r="A672" t="inlineStr">
        <is>
          <t>應付帳款</t>
        </is>
      </c>
      <c r="B672" t="inlineStr">
        <is>
          <t>Accounts Payable</t>
        </is>
      </c>
      <c r="C672" t="inlineStr">
        <is>
          <t>FY2025 Q4</t>
        </is>
      </c>
      <c r="D672" t="n">
        <v>8064000</v>
      </c>
      <c r="E672" t="inlineStr">
        <is>
          <t>AccountsPayableCurrent</t>
        </is>
      </c>
      <c r="F672" t="inlineStr">
        <is>
          <t>10-Q</t>
        </is>
      </c>
      <c r="G672" t="inlineStr">
        <is>
          <t>2026-02-17</t>
        </is>
      </c>
      <c r="H672" t="inlineStr">
        <is>
          <t>2026-08-04</t>
        </is>
      </c>
      <c r="I672" t="inlineStr">
        <is>
          <t>2025-12-31</t>
        </is>
      </c>
      <c r="J672" t="inlineStr">
        <is>
          <t>USD</t>
        </is>
      </c>
      <c r="K672" t="inlineStr">
        <is>
          <t>財報直接申報值</t>
        </is>
      </c>
    </row>
    <row r="673">
      <c r="A673" t="inlineStr">
        <is>
          <t>應付帳款</t>
        </is>
      </c>
      <c r="B673" t="inlineStr">
        <is>
          <t>Accounts Payable</t>
        </is>
      </c>
      <c r="C673" t="inlineStr">
        <is>
          <t>FY2026 Q1</t>
        </is>
      </c>
      <c r="D673" t="n">
        <v>69319000</v>
      </c>
      <c r="E673" t="inlineStr">
        <is>
          <t>AccountsPayableCurrent</t>
        </is>
      </c>
      <c r="F673" t="inlineStr">
        <is>
          <t>10-Q</t>
        </is>
      </c>
      <c r="G673" t="inlineStr">
        <is>
          <t>2026-05-05</t>
        </is>
      </c>
      <c r="H673" t="inlineStr">
        <is>
          <t>2026-05-05</t>
        </is>
      </c>
      <c r="I673" t="inlineStr">
        <is>
          <t>2026-03-31</t>
        </is>
      </c>
      <c r="J673" t="inlineStr">
        <is>
          <t>USD</t>
        </is>
      </c>
      <c r="K673" t="inlineStr">
        <is>
          <t>財報直接申報值</t>
        </is>
      </c>
    </row>
    <row r="674">
      <c r="A674" t="inlineStr">
        <is>
          <t>應付帳款</t>
        </is>
      </c>
      <c r="B674" t="inlineStr">
        <is>
          <t>Accounts Payable</t>
        </is>
      </c>
      <c r="C674" t="inlineStr">
        <is>
          <t>FY2026 Q2</t>
        </is>
      </c>
      <c r="D674" t="n">
        <v>3102000</v>
      </c>
      <c r="E674" t="inlineStr">
        <is>
          <t>AccountsPayableCurrent</t>
        </is>
      </c>
      <c r="F674" t="inlineStr">
        <is>
          <t>10-Q</t>
        </is>
      </c>
      <c r="G674" t="inlineStr">
        <is>
          <t>2026-08-04</t>
        </is>
      </c>
      <c r="H674" t="inlineStr">
        <is>
          <t>2026-08-04</t>
        </is>
      </c>
      <c r="I674" t="inlineStr">
        <is>
          <t>2026-06-30</t>
        </is>
      </c>
      <c r="J674" t="inlineStr">
        <is>
          <t>USD</t>
        </is>
      </c>
      <c r="K674" t="inlineStr">
        <is>
          <t>財報直接申報值</t>
        </is>
      </c>
    </row>
    <row r="675">
      <c r="A675" t="inlineStr">
        <is>
          <t>合約負債（遞延收入）</t>
        </is>
      </c>
      <c r="B675" t="inlineStr">
        <is>
          <t>Deferred Revenue</t>
        </is>
      </c>
      <c r="C675" t="inlineStr">
        <is>
          <t>FY2021 Q1</t>
        </is>
      </c>
      <c r="D675" t="n">
        <v>552400000</v>
      </c>
      <c r="E675" t="inlineStr">
        <is>
          <t>ContractWithCustomerLiability</t>
        </is>
      </c>
      <c r="F675" t="inlineStr">
        <is>
          <t>10-Q</t>
        </is>
      </c>
      <c r="G675" t="inlineStr">
        <is>
          <t>2021-05-12</t>
        </is>
      </c>
      <c r="H675" t="inlineStr">
        <is>
          <t>2021-05-12</t>
        </is>
      </c>
      <c r="I675" t="inlineStr">
        <is>
          <t>2021-03-31</t>
        </is>
      </c>
      <c r="J675" t="inlineStr">
        <is>
          <t>USD</t>
        </is>
      </c>
      <c r="K675" t="inlineStr">
        <is>
          <t>財報直接申報值</t>
        </is>
      </c>
    </row>
    <row r="676">
      <c r="A676" t="inlineStr">
        <is>
          <t>合約負債（遞延收入）</t>
        </is>
      </c>
      <c r="B676" t="inlineStr">
        <is>
          <t>Deferred Revenue</t>
        </is>
      </c>
      <c r="C676" t="inlineStr">
        <is>
          <t>FY2021 Q2</t>
        </is>
      </c>
      <c r="D676" t="n">
        <v>555500000</v>
      </c>
      <c r="E676" t="inlineStr">
        <is>
          <t>ContractWithCustomerLiability</t>
        </is>
      </c>
      <c r="F676" t="inlineStr">
        <is>
          <t>10-Q</t>
        </is>
      </c>
      <c r="G676" t="inlineStr">
        <is>
          <t>2021-08-12</t>
        </is>
      </c>
      <c r="H676" t="inlineStr">
        <is>
          <t>2021-08-12</t>
        </is>
      </c>
      <c r="I676" t="inlineStr">
        <is>
          <t>2021-06-30</t>
        </is>
      </c>
      <c r="J676" t="inlineStr">
        <is>
          <t>USD</t>
        </is>
      </c>
      <c r="K676" t="inlineStr">
        <is>
          <t>財報直接申報值</t>
        </is>
      </c>
    </row>
    <row r="677">
      <c r="A677" t="inlineStr">
        <is>
          <t>合約負債（遞延收入）</t>
        </is>
      </c>
      <c r="B677" t="inlineStr">
        <is>
          <t>Deferred Revenue</t>
        </is>
      </c>
      <c r="C677" t="inlineStr">
        <is>
          <t>FY2021 Q3</t>
        </is>
      </c>
      <c r="D677" t="n">
        <v>510300000</v>
      </c>
      <c r="E677" t="inlineStr">
        <is>
          <t>ContractWithCustomerLiability</t>
        </is>
      </c>
      <c r="F677" t="inlineStr">
        <is>
          <t>10-Q</t>
        </is>
      </c>
      <c r="G677" t="inlineStr">
        <is>
          <t>2021-11-09</t>
        </is>
      </c>
      <c r="H677" t="inlineStr">
        <is>
          <t>2021-11-09</t>
        </is>
      </c>
      <c r="I677" t="inlineStr">
        <is>
          <t>2021-09-30</t>
        </is>
      </c>
      <c r="J677" t="inlineStr">
        <is>
          <t>USD</t>
        </is>
      </c>
      <c r="K677" t="inlineStr">
        <is>
          <t>財報直接申報值</t>
        </is>
      </c>
    </row>
    <row r="678">
      <c r="A678" t="inlineStr">
        <is>
          <t>合約負債（遞延收入）</t>
        </is>
      </c>
      <c r="B678" t="inlineStr">
        <is>
          <t>Deferred Revenue</t>
        </is>
      </c>
      <c r="C678" t="inlineStr">
        <is>
          <t>FY2021 Q4</t>
        </is>
      </c>
      <c r="D678" t="n">
        <v>463300000</v>
      </c>
      <c r="E678" t="inlineStr">
        <is>
          <t>ContractWithCustomerLiability</t>
        </is>
      </c>
      <c r="F678" t="inlineStr">
        <is>
          <t>10-K</t>
        </is>
      </c>
      <c r="G678" t="inlineStr">
        <is>
          <t>2022-02-24</t>
        </is>
      </c>
      <c r="H678" t="inlineStr">
        <is>
          <t>2023-02-21</t>
        </is>
      </c>
      <c r="I678" t="inlineStr">
        <is>
          <t>2021-12-31</t>
        </is>
      </c>
      <c r="J678" t="inlineStr">
        <is>
          <t>USD</t>
        </is>
      </c>
      <c r="K678" t="inlineStr">
        <is>
          <t>財報直接申報值</t>
        </is>
      </c>
    </row>
    <row r="679">
      <c r="A679" t="inlineStr">
        <is>
          <t>合約負債（遞延收入）</t>
        </is>
      </c>
      <c r="B679" t="inlineStr">
        <is>
          <t>Deferred Revenue</t>
        </is>
      </c>
      <c r="C679" t="inlineStr">
        <is>
          <t>FY2022 Q1</t>
        </is>
      </c>
      <c r="D679" t="n">
        <v>506900000</v>
      </c>
      <c r="E679" t="inlineStr">
        <is>
          <t>ContractWithCustomerLiability</t>
        </is>
      </c>
      <c r="F679" t="inlineStr">
        <is>
          <t>10-Q</t>
        </is>
      </c>
      <c r="G679" t="inlineStr">
        <is>
          <t>2022-05-09</t>
        </is>
      </c>
      <c r="H679" t="inlineStr">
        <is>
          <t>2022-05-09</t>
        </is>
      </c>
      <c r="I679" t="inlineStr">
        <is>
          <t>2022-03-31</t>
        </is>
      </c>
      <c r="J679" t="inlineStr">
        <is>
          <t>USD</t>
        </is>
      </c>
      <c r="K679" t="inlineStr">
        <is>
          <t>財報直接申報值</t>
        </is>
      </c>
    </row>
    <row r="680">
      <c r="A680" t="inlineStr">
        <is>
          <t>合約負債（遞延收入）</t>
        </is>
      </c>
      <c r="B680" t="inlineStr">
        <is>
          <t>Deferred Revenue</t>
        </is>
      </c>
      <c r="C680" t="inlineStr">
        <is>
          <t>FY2022 Q2</t>
        </is>
      </c>
      <c r="D680" t="n">
        <v>430000000</v>
      </c>
      <c r="E680" t="inlineStr">
        <is>
          <t>ContractWithCustomerLiability</t>
        </is>
      </c>
      <c r="F680" t="inlineStr">
        <is>
          <t>10-Q</t>
        </is>
      </c>
      <c r="G680" t="inlineStr">
        <is>
          <t>2022-08-08</t>
        </is>
      </c>
      <c r="H680" t="inlineStr">
        <is>
          <t>2022-08-08</t>
        </is>
      </c>
      <c r="I680" t="inlineStr">
        <is>
          <t>2022-06-30</t>
        </is>
      </c>
      <c r="J680" t="inlineStr">
        <is>
          <t>USD</t>
        </is>
      </c>
      <c r="K680" t="inlineStr">
        <is>
          <t>財報直接申報值</t>
        </is>
      </c>
    </row>
    <row r="681">
      <c r="A681" t="inlineStr">
        <is>
          <t>合約負債（遞延收入）</t>
        </is>
      </c>
      <c r="B681" t="inlineStr">
        <is>
          <t>Deferred Revenue</t>
        </is>
      </c>
      <c r="C681" t="inlineStr">
        <is>
          <t>FY2022 Q3</t>
        </is>
      </c>
      <c r="D681" t="n">
        <v>460800000</v>
      </c>
      <c r="E681" t="inlineStr">
        <is>
          <t>ContractWithCustomerLiability</t>
        </is>
      </c>
      <c r="F681" t="inlineStr">
        <is>
          <t>10-Q</t>
        </is>
      </c>
      <c r="G681" t="inlineStr">
        <is>
          <t>2022-11-07</t>
        </is>
      </c>
      <c r="H681" t="inlineStr">
        <is>
          <t>2022-11-07</t>
        </is>
      </c>
      <c r="I681" t="inlineStr">
        <is>
          <t>2022-09-30</t>
        </is>
      </c>
      <c r="J681" t="inlineStr">
        <is>
          <t>USD</t>
        </is>
      </c>
      <c r="K681" t="inlineStr">
        <is>
          <t>財報直接申報值</t>
        </is>
      </c>
    </row>
    <row r="682">
      <c r="A682" t="inlineStr">
        <is>
          <t>合約負債（遞延收入）</t>
        </is>
      </c>
      <c r="B682" t="inlineStr">
        <is>
          <t>Deferred Revenue</t>
        </is>
      </c>
      <c r="C682" t="inlineStr">
        <is>
          <t>FY2022 Q4</t>
        </is>
      </c>
      <c r="D682" t="n">
        <v>339200000</v>
      </c>
      <c r="E682" t="inlineStr">
        <is>
          <t>ContractWithCustomerLiability</t>
        </is>
      </c>
      <c r="F682" t="inlineStr">
        <is>
          <t>10-K</t>
        </is>
      </c>
      <c r="G682" t="inlineStr">
        <is>
          <t>2023-02-21</t>
        </is>
      </c>
      <c r="H682" t="inlineStr">
        <is>
          <t>2024-02-20</t>
        </is>
      </c>
      <c r="I682" t="inlineStr">
        <is>
          <t>2022-12-31</t>
        </is>
      </c>
      <c r="J682" t="inlineStr">
        <is>
          <t>USD</t>
        </is>
      </c>
      <c r="K682" t="inlineStr">
        <is>
          <t>財報直接申報值</t>
        </is>
      </c>
    </row>
    <row r="683">
      <c r="A683" t="inlineStr">
        <is>
          <t>合約負債（遞延收入）</t>
        </is>
      </c>
      <c r="B683" t="inlineStr">
        <is>
          <t>Deferred Revenue</t>
        </is>
      </c>
      <c r="C683" t="inlineStr">
        <is>
          <t>FY2023 Q1</t>
        </is>
      </c>
      <c r="D683" t="n">
        <v>427900000</v>
      </c>
      <c r="E683" t="inlineStr">
        <is>
          <t>ContractWithCustomerLiability</t>
        </is>
      </c>
      <c r="F683" t="inlineStr">
        <is>
          <t>10-Q</t>
        </is>
      </c>
      <c r="G683" t="inlineStr">
        <is>
          <t>2023-05-09</t>
        </is>
      </c>
      <c r="H683" t="inlineStr">
        <is>
          <t>2023-05-09</t>
        </is>
      </c>
      <c r="I683" t="inlineStr">
        <is>
          <t>2023-03-31</t>
        </is>
      </c>
      <c r="J683" t="inlineStr">
        <is>
          <t>USD</t>
        </is>
      </c>
      <c r="K683" t="inlineStr">
        <is>
          <t>財報直接申報值</t>
        </is>
      </c>
    </row>
    <row r="684">
      <c r="A684" t="inlineStr">
        <is>
          <t>合約負債（遞延收入）</t>
        </is>
      </c>
      <c r="B684" t="inlineStr">
        <is>
          <t>Deferred Revenue</t>
        </is>
      </c>
      <c r="C684" t="inlineStr">
        <is>
          <t>FY2023 Q2</t>
        </is>
      </c>
      <c r="D684" t="n">
        <v>497800000</v>
      </c>
      <c r="E684" t="inlineStr">
        <is>
          <t>ContractWithCustomerLiability</t>
        </is>
      </c>
      <c r="F684" t="inlineStr">
        <is>
          <t>10-Q</t>
        </is>
      </c>
      <c r="G684" t="inlineStr">
        <is>
          <t>2023-08-08</t>
        </is>
      </c>
      <c r="H684" t="inlineStr">
        <is>
          <t>2023-08-08</t>
        </is>
      </c>
      <c r="I684" t="inlineStr">
        <is>
          <t>2023-06-30</t>
        </is>
      </c>
      <c r="J684" t="inlineStr">
        <is>
          <t>USD</t>
        </is>
      </c>
      <c r="K684" t="inlineStr">
        <is>
          <t>財報直接申報值</t>
        </is>
      </c>
    </row>
    <row r="685">
      <c r="A685" t="inlineStr">
        <is>
          <t>合約負債（遞延收入）</t>
        </is>
      </c>
      <c r="B685" t="inlineStr">
        <is>
          <t>Deferred Revenue</t>
        </is>
      </c>
      <c r="C685" t="inlineStr">
        <is>
          <t>FY2023 Q3</t>
        </is>
      </c>
      <c r="D685" t="n">
        <v>489600000</v>
      </c>
      <c r="E685" t="inlineStr">
        <is>
          <t>ContractWithCustomerLiability</t>
        </is>
      </c>
      <c r="F685" t="inlineStr">
        <is>
          <t>10-Q</t>
        </is>
      </c>
      <c r="G685" t="inlineStr">
        <is>
          <t>2023-11-03</t>
        </is>
      </c>
      <c r="H685" t="inlineStr">
        <is>
          <t>2023-11-03</t>
        </is>
      </c>
      <c r="I685" t="inlineStr">
        <is>
          <t>2023-09-30</t>
        </is>
      </c>
      <c r="J685" t="inlineStr">
        <is>
          <t>USD</t>
        </is>
      </c>
      <c r="K685" t="inlineStr">
        <is>
          <t>財報直接申報值</t>
        </is>
      </c>
    </row>
    <row r="686">
      <c r="A686" t="inlineStr">
        <is>
          <t>合約負債（遞延收入）</t>
        </is>
      </c>
      <c r="B686" t="inlineStr">
        <is>
          <t>Deferred Revenue</t>
        </is>
      </c>
      <c r="C686" t="inlineStr">
        <is>
          <t>FY2023 Q4</t>
        </is>
      </c>
      <c r="D686" t="n">
        <v>486300000</v>
      </c>
      <c r="E686" t="inlineStr">
        <is>
          <t>ContractWithCustomerLiability</t>
        </is>
      </c>
      <c r="F686" t="inlineStr">
        <is>
          <t>10-K</t>
        </is>
      </c>
      <c r="G686" t="inlineStr">
        <is>
          <t>2024-02-20</t>
        </is>
      </c>
      <c r="H686" t="inlineStr">
        <is>
          <t>2025-02-18</t>
        </is>
      </c>
      <c r="I686" t="inlineStr">
        <is>
          <t>2023-12-31</t>
        </is>
      </c>
      <c r="J686" t="inlineStr">
        <is>
          <t>USD</t>
        </is>
      </c>
      <c r="K686" t="inlineStr">
        <is>
          <t>財報直接申報值</t>
        </is>
      </c>
    </row>
    <row r="687">
      <c r="A687" t="inlineStr">
        <is>
          <t>合約負債（遞延收入）</t>
        </is>
      </c>
      <c r="B687" t="inlineStr">
        <is>
          <t>Deferred Revenue</t>
        </is>
      </c>
      <c r="C687" t="inlineStr">
        <is>
          <t>FY2024 Q1</t>
        </is>
      </c>
      <c r="D687" t="n">
        <v>477200000</v>
      </c>
      <c r="E687" t="inlineStr">
        <is>
          <t>ContractWithCustomerLiability</t>
        </is>
      </c>
      <c r="F687" t="inlineStr">
        <is>
          <t>10-Q</t>
        </is>
      </c>
      <c r="G687" t="inlineStr">
        <is>
          <t>2024-05-07</t>
        </is>
      </c>
      <c r="H687" t="inlineStr">
        <is>
          <t>2024-05-07</t>
        </is>
      </c>
      <c r="I687" t="inlineStr">
        <is>
          <t>2024-03-31</t>
        </is>
      </c>
      <c r="J687" t="inlineStr">
        <is>
          <t>USD</t>
        </is>
      </c>
      <c r="K687" t="inlineStr">
        <is>
          <t>財報直接申報值</t>
        </is>
      </c>
    </row>
    <row r="688">
      <c r="A688" t="inlineStr">
        <is>
          <t>合約負債（遞延收入）</t>
        </is>
      </c>
      <c r="B688" t="inlineStr">
        <is>
          <t>Deferred Revenue</t>
        </is>
      </c>
      <c r="C688" t="inlineStr">
        <is>
          <t>FY2024 Q2</t>
        </is>
      </c>
      <c r="D688" t="n">
        <v>517100000</v>
      </c>
      <c r="E688" t="inlineStr">
        <is>
          <t>ContractWithCustomerLiability</t>
        </is>
      </c>
      <c r="F688" t="inlineStr">
        <is>
          <t>10-Q</t>
        </is>
      </c>
      <c r="G688" t="inlineStr">
        <is>
          <t>2024-08-06</t>
        </is>
      </c>
      <c r="H688" t="inlineStr">
        <is>
          <t>2024-08-06</t>
        </is>
      </c>
      <c r="I688" t="inlineStr">
        <is>
          <t>2024-06-30</t>
        </is>
      </c>
      <c r="J688" t="inlineStr">
        <is>
          <t>USD</t>
        </is>
      </c>
      <c r="K688" t="inlineStr">
        <is>
          <t>財報直接申報值</t>
        </is>
      </c>
    </row>
    <row r="689">
      <c r="A689" t="inlineStr">
        <is>
          <t>合約負債（遞延收入）</t>
        </is>
      </c>
      <c r="B689" t="inlineStr">
        <is>
          <t>Deferred Revenue</t>
        </is>
      </c>
      <c r="C689" t="inlineStr">
        <is>
          <t>FY2024 Q3</t>
        </is>
      </c>
      <c r="D689" t="n">
        <v>615100000</v>
      </c>
      <c r="E689" t="inlineStr">
        <is>
          <t>ContractWithCustomerLiability</t>
        </is>
      </c>
      <c r="F689" t="inlineStr">
        <is>
          <t>10-Q</t>
        </is>
      </c>
      <c r="G689" t="inlineStr">
        <is>
          <t>2024-11-05</t>
        </is>
      </c>
      <c r="H689" t="inlineStr">
        <is>
          <t>2024-11-05</t>
        </is>
      </c>
      <c r="I689" t="inlineStr">
        <is>
          <t>2024-09-30</t>
        </is>
      </c>
      <c r="J689" t="inlineStr">
        <is>
          <t>USD</t>
        </is>
      </c>
      <c r="K689" t="inlineStr">
        <is>
          <t>財報直接申報值</t>
        </is>
      </c>
    </row>
    <row r="690">
      <c r="A690" t="inlineStr">
        <is>
          <t>合約負債（遞延收入）</t>
        </is>
      </c>
      <c r="B690" t="inlineStr">
        <is>
          <t>Deferred Revenue</t>
        </is>
      </c>
      <c r="C690" t="inlineStr">
        <is>
          <t>FY2024 Q4</t>
        </is>
      </c>
      <c r="D690" t="n">
        <v>566400000</v>
      </c>
      <c r="E690" t="inlineStr">
        <is>
          <t>ContractWithCustomerLiability</t>
        </is>
      </c>
      <c r="F690" t="inlineStr">
        <is>
          <t>10-K</t>
        </is>
      </c>
      <c r="G690" t="inlineStr">
        <is>
          <t>2025-02-18</t>
        </is>
      </c>
      <c r="H690" t="inlineStr">
        <is>
          <t>2026-02-17</t>
        </is>
      </c>
      <c r="I690" t="inlineStr">
        <is>
          <t>2024-12-31</t>
        </is>
      </c>
      <c r="J690" t="inlineStr">
        <is>
          <t>USD</t>
        </is>
      </c>
      <c r="K690" t="inlineStr">
        <is>
          <t>財報直接申報值</t>
        </is>
      </c>
    </row>
    <row r="691">
      <c r="A691" t="inlineStr">
        <is>
          <t>合約負債（遞延收入）</t>
        </is>
      </c>
      <c r="B691" t="inlineStr">
        <is>
          <t>Deferred Revenue</t>
        </is>
      </c>
      <c r="C691" t="inlineStr">
        <is>
          <t>FY2025 Q1</t>
        </is>
      </c>
      <c r="D691" t="n">
        <v>587500000</v>
      </c>
      <c r="E691" t="inlineStr">
        <is>
          <t>ContractWithCustomerLiability</t>
        </is>
      </c>
      <c r="F691" t="inlineStr">
        <is>
          <t>10-Q</t>
        </is>
      </c>
      <c r="G691" t="inlineStr">
        <is>
          <t>2025-05-06</t>
        </is>
      </c>
      <c r="H691" t="inlineStr">
        <is>
          <t>2025-05-06</t>
        </is>
      </c>
      <c r="I691" t="inlineStr">
        <is>
          <t>2025-03-31</t>
        </is>
      </c>
      <c r="J691" t="inlineStr">
        <is>
          <t>USD</t>
        </is>
      </c>
      <c r="K691" t="inlineStr">
        <is>
          <t>財報直接申報值</t>
        </is>
      </c>
    </row>
    <row r="692">
      <c r="A692" t="inlineStr">
        <is>
          <t>合約負債（遞延收入）</t>
        </is>
      </c>
      <c r="B692" t="inlineStr">
        <is>
          <t>Deferred Revenue</t>
        </is>
      </c>
      <c r="C692" t="inlineStr">
        <is>
          <t>FY2025 Q2</t>
        </is>
      </c>
      <c r="D692" t="n">
        <v>685900000</v>
      </c>
      <c r="E692" t="inlineStr">
        <is>
          <t>ContractWithCustomerLiability</t>
        </is>
      </c>
      <c r="F692" t="inlineStr">
        <is>
          <t>10-Q</t>
        </is>
      </c>
      <c r="G692" t="inlineStr">
        <is>
          <t>2025-08-05</t>
        </is>
      </c>
      <c r="H692" t="inlineStr">
        <is>
          <t>2025-08-05</t>
        </is>
      </c>
      <c r="I692" t="inlineStr">
        <is>
          <t>2025-06-30</t>
        </is>
      </c>
      <c r="J692" t="inlineStr">
        <is>
          <t>USD</t>
        </is>
      </c>
      <c r="K692" t="inlineStr">
        <is>
          <t>財報直接申報值</t>
        </is>
      </c>
    </row>
    <row r="693">
      <c r="A693" t="inlineStr">
        <is>
          <t>合約負債（遞延收入）</t>
        </is>
      </c>
      <c r="B693" t="inlineStr">
        <is>
          <t>Deferred Revenue</t>
        </is>
      </c>
      <c r="C693" t="inlineStr">
        <is>
          <t>FY2025 Q3</t>
        </is>
      </c>
      <c r="D693" t="n">
        <v>730400000</v>
      </c>
      <c r="E693" t="inlineStr">
        <is>
          <t>ContractWithCustomerLiability</t>
        </is>
      </c>
      <c r="F693" t="inlineStr">
        <is>
          <t>10-Q</t>
        </is>
      </c>
      <c r="G693" t="inlineStr">
        <is>
          <t>2025-11-04</t>
        </is>
      </c>
      <c r="H693" t="inlineStr">
        <is>
          <t>2025-11-04</t>
        </is>
      </c>
      <c r="I693" t="inlineStr">
        <is>
          <t>2025-09-30</t>
        </is>
      </c>
      <c r="J693" t="inlineStr">
        <is>
          <t>USD</t>
        </is>
      </c>
      <c r="K693" t="inlineStr">
        <is>
          <t>財報直接申報值</t>
        </is>
      </c>
    </row>
    <row r="694">
      <c r="A694" t="inlineStr">
        <is>
          <t>合約負債（遞延收入）</t>
        </is>
      </c>
      <c r="B694" t="inlineStr">
        <is>
          <t>Deferred Revenue</t>
        </is>
      </c>
      <c r="C694" t="inlineStr">
        <is>
          <t>FY2025 Q4</t>
        </is>
      </c>
      <c r="D694" t="n">
        <v>800000000</v>
      </c>
      <c r="E694" t="inlineStr">
        <is>
          <t>ContractWithCustomerLiability</t>
        </is>
      </c>
      <c r="F694" t="inlineStr">
        <is>
          <t>10-Q</t>
        </is>
      </c>
      <c r="G694" t="inlineStr">
        <is>
          <t>2026-02-17</t>
        </is>
      </c>
      <c r="H694" t="inlineStr">
        <is>
          <t>2026-08-04</t>
        </is>
      </c>
      <c r="I694" t="inlineStr">
        <is>
          <t>2025-12-31</t>
        </is>
      </c>
      <c r="J694" t="inlineStr">
        <is>
          <t>USD</t>
        </is>
      </c>
      <c r="K694" t="inlineStr">
        <is>
          <t>財報直接申報值</t>
        </is>
      </c>
    </row>
    <row r="695">
      <c r="A695" t="inlineStr">
        <is>
          <t>合約負債（遞延收入）</t>
        </is>
      </c>
      <c r="B695" t="inlineStr">
        <is>
          <t>Deferred Revenue</t>
        </is>
      </c>
      <c r="C695" t="inlineStr">
        <is>
          <t>FY2026 Q1</t>
        </is>
      </c>
      <c r="D695" t="n">
        <v>929000000</v>
      </c>
      <c r="E695" t="inlineStr">
        <is>
          <t>ContractWithCustomerLiability</t>
        </is>
      </c>
      <c r="F695" t="inlineStr">
        <is>
          <t>10-Q</t>
        </is>
      </c>
      <c r="G695" t="inlineStr">
        <is>
          <t>2026-05-05</t>
        </is>
      </c>
      <c r="H695" t="inlineStr">
        <is>
          <t>2026-05-05</t>
        </is>
      </c>
      <c r="I695" t="inlineStr">
        <is>
          <t>2026-03-31</t>
        </is>
      </c>
      <c r="J695" t="inlineStr">
        <is>
          <t>USD</t>
        </is>
      </c>
      <c r="K695" t="inlineStr">
        <is>
          <t>財報直接申報值</t>
        </is>
      </c>
    </row>
    <row r="696">
      <c r="A696" t="inlineStr">
        <is>
          <t>合約負債（遞延收入）</t>
        </is>
      </c>
      <c r="B696" t="inlineStr">
        <is>
          <t>Deferred Revenue</t>
        </is>
      </c>
      <c r="C696" t="inlineStr">
        <is>
          <t>FY2026 Q2</t>
        </is>
      </c>
      <c r="D696" t="n">
        <v>1100000000</v>
      </c>
      <c r="E696" t="inlineStr">
        <is>
          <t>ContractWithCustomerLiability</t>
        </is>
      </c>
      <c r="F696" t="inlineStr">
        <is>
          <t>10-Q</t>
        </is>
      </c>
      <c r="G696" t="inlineStr">
        <is>
          <t>2026-08-04</t>
        </is>
      </c>
      <c r="H696" t="inlineStr">
        <is>
          <t>2026-08-04</t>
        </is>
      </c>
      <c r="I696" t="inlineStr">
        <is>
          <t>2026-06-30</t>
        </is>
      </c>
      <c r="J696" t="inlineStr">
        <is>
          <t>USD</t>
        </is>
      </c>
      <c r="K696" t="inlineStr">
        <is>
          <t>財報直接申報值</t>
        </is>
      </c>
    </row>
    <row r="697">
      <c r="A697" t="inlineStr">
        <is>
          <t>短期借款及一年內到期長期負債</t>
        </is>
      </c>
      <c r="B697" t="inlineStr">
        <is>
          <t>Short-Term Debt</t>
        </is>
      </c>
      <c r="C697" t="inlineStr">
        <is>
          <t>FY2021 Q1</t>
        </is>
      </c>
      <c r="D697" t="n">
        <v>0</v>
      </c>
      <c r="E697" t="inlineStr">
        <is>
          <t>無標籤，上限背書視為 0（未解釋非流動負債 0.2% 市值）</t>
        </is>
      </c>
      <c r="I697" t="inlineStr">
        <is>
          <t>2021-03-31</t>
        </is>
      </c>
      <c r="J697" t="inlineStr">
        <is>
          <t>USD</t>
        </is>
      </c>
      <c r="K697" t="inlineStr">
        <is>
          <t>Q4推算＝全年−前三季（或由累計值差分還原）</t>
        </is>
      </c>
    </row>
    <row r="698">
      <c r="A698" t="inlineStr">
        <is>
          <t>短期借款及一年內到期長期負債</t>
        </is>
      </c>
      <c r="B698" t="inlineStr">
        <is>
          <t>Short-Term Debt</t>
        </is>
      </c>
      <c r="C698" t="inlineStr">
        <is>
          <t>FY2021 Q2</t>
        </is>
      </c>
      <c r="D698" t="n">
        <v>0</v>
      </c>
      <c r="E698" t="inlineStr">
        <is>
          <t>無標籤，上限背書視為 0（未解釋非流動負債 4.6% 權益）</t>
        </is>
      </c>
      <c r="I698" t="inlineStr">
        <is>
          <t>2021-06-30</t>
        </is>
      </c>
      <c r="J698" t="inlineStr">
        <is>
          <t>USD</t>
        </is>
      </c>
      <c r="K698" t="inlineStr">
        <is>
          <t>Q4推算＝全年−前三季（或由累計值差分還原）</t>
        </is>
      </c>
    </row>
    <row r="699">
      <c r="A699" t="inlineStr">
        <is>
          <t>短期借款及一年內到期長期負債</t>
        </is>
      </c>
      <c r="B699" t="inlineStr">
        <is>
          <t>Short-Term Debt</t>
        </is>
      </c>
      <c r="C699" t="inlineStr">
        <is>
          <t>FY2021 Q3</t>
        </is>
      </c>
      <c r="D699" t="n">
        <v>0</v>
      </c>
      <c r="E699" t="inlineStr">
        <is>
          <t>無標籤，上限背書視為 0（未解釋非流動負債 0.3% 市值）</t>
        </is>
      </c>
      <c r="I699" t="inlineStr">
        <is>
          <t>2021-09-30</t>
        </is>
      </c>
      <c r="J699" t="inlineStr">
        <is>
          <t>USD</t>
        </is>
      </c>
      <c r="K699" t="inlineStr">
        <is>
          <t>Q4推算＝全年−前三季（或由累計值差分還原）</t>
        </is>
      </c>
    </row>
    <row r="700">
      <c r="A700" t="inlineStr">
        <is>
          <t>短期借款及一年內到期長期負債</t>
        </is>
      </c>
      <c r="B700" t="inlineStr">
        <is>
          <t>Short-Term Debt</t>
        </is>
      </c>
      <c r="C700" t="inlineStr">
        <is>
          <t>FY2021 Q4</t>
        </is>
      </c>
      <c r="D700" t="n">
        <v>0</v>
      </c>
      <c r="E700" t="inlineStr">
        <is>
          <t>無標籤，上限背書視為 0（未解釋非流動負債 0.3% 市值）</t>
        </is>
      </c>
      <c r="I700" t="inlineStr">
        <is>
          <t>2021-12-31</t>
        </is>
      </c>
      <c r="J700" t="inlineStr">
        <is>
          <t>USD</t>
        </is>
      </c>
      <c r="K700" t="inlineStr">
        <is>
          <t>Q4推算＝全年−前三季（或由累計值差分還原）</t>
        </is>
      </c>
    </row>
    <row r="701">
      <c r="A701" t="inlineStr">
        <is>
          <t>短期借款及一年內到期長期負債</t>
        </is>
      </c>
      <c r="B701" t="inlineStr">
        <is>
          <t>Short-Term Debt</t>
        </is>
      </c>
      <c r="C701" t="inlineStr">
        <is>
          <t>FY2022 Q1</t>
        </is>
      </c>
      <c r="D701" t="n">
        <v>0</v>
      </c>
      <c r="E701" t="inlineStr">
        <is>
          <t>無標籤，上限背書視為 0（未解釋非流動負債 0.5% 市值）</t>
        </is>
      </c>
      <c r="I701" t="inlineStr">
        <is>
          <t>2022-03-31</t>
        </is>
      </c>
      <c r="J701" t="inlineStr">
        <is>
          <t>USD</t>
        </is>
      </c>
      <c r="K701" t="inlineStr">
        <is>
          <t>Q4推算＝全年−前三季（或由累計值差分還原）</t>
        </is>
      </c>
    </row>
    <row r="702">
      <c r="A702" t="inlineStr">
        <is>
          <t>短期借款及一年內到期長期負債</t>
        </is>
      </c>
      <c r="B702" t="inlineStr">
        <is>
          <t>Short-Term Debt</t>
        </is>
      </c>
      <c r="C702" t="inlineStr">
        <is>
          <t>FY2022 Q2</t>
        </is>
      </c>
      <c r="D702" t="n">
        <v>0</v>
      </c>
      <c r="E702" t="inlineStr">
        <is>
          <t>無標籤，上限背書視為 0（未解釋非流動負債 1.0% 市值）</t>
        </is>
      </c>
      <c r="I702" t="inlineStr">
        <is>
          <t>2022-06-30</t>
        </is>
      </c>
      <c r="J702" t="inlineStr">
        <is>
          <t>USD</t>
        </is>
      </c>
      <c r="K702" t="inlineStr">
        <is>
          <t>Q4推算＝全年−前三季（或由累計值差分還原）</t>
        </is>
      </c>
    </row>
    <row r="703">
      <c r="A703" t="inlineStr">
        <is>
          <t>短期借款及一年內到期長期負債</t>
        </is>
      </c>
      <c r="B703" t="inlineStr">
        <is>
          <t>Short-Term Debt</t>
        </is>
      </c>
      <c r="C703" t="inlineStr">
        <is>
          <t>FY2022 Q3</t>
        </is>
      </c>
      <c r="D703" t="n">
        <v>0</v>
      </c>
      <c r="E703" t="inlineStr">
        <is>
          <t>無標籤，上限背書視為 0（未解釋非流動負債 1.0% 市值）</t>
        </is>
      </c>
      <c r="I703" t="inlineStr">
        <is>
          <t>2022-09-30</t>
        </is>
      </c>
      <c r="J703" t="inlineStr">
        <is>
          <t>USD</t>
        </is>
      </c>
      <c r="K703" t="inlineStr">
        <is>
          <t>Q4推算＝全年−前三季（或由累計值差分還原）</t>
        </is>
      </c>
    </row>
    <row r="704">
      <c r="A704" t="inlineStr">
        <is>
          <t>短期借款及一年內到期長期負債</t>
        </is>
      </c>
      <c r="B704" t="inlineStr">
        <is>
          <t>Short-Term Debt</t>
        </is>
      </c>
      <c r="C704" t="inlineStr">
        <is>
          <t>FY2022 Q4</t>
        </is>
      </c>
      <c r="D704" t="n">
        <v>0</v>
      </c>
      <c r="E704" t="inlineStr">
        <is>
          <t>無標籤，上限背書視為 0（未解釋非流動負債 1.5% 市值）</t>
        </is>
      </c>
      <c r="I704" t="inlineStr">
        <is>
          <t>2022-12-31</t>
        </is>
      </c>
      <c r="J704" t="inlineStr">
        <is>
          <t>USD</t>
        </is>
      </c>
      <c r="K704" t="inlineStr">
        <is>
          <t>Q4推算＝全年−前三季（或由累計值差分還原）</t>
        </is>
      </c>
    </row>
    <row r="705">
      <c r="A705" t="inlineStr">
        <is>
          <t>短期借款及一年內到期長期負債</t>
        </is>
      </c>
      <c r="B705" t="inlineStr">
        <is>
          <t>Short-Term Debt</t>
        </is>
      </c>
      <c r="C705" t="inlineStr">
        <is>
          <t>FY2023 Q1</t>
        </is>
      </c>
      <c r="D705" t="n">
        <v>0</v>
      </c>
      <c r="E705" t="inlineStr">
        <is>
          <t>無標籤，上限背書視為 0（未解釋非流動負債 0.9% 市值）</t>
        </is>
      </c>
      <c r="I705" t="inlineStr">
        <is>
          <t>2023-03-31</t>
        </is>
      </c>
      <c r="J705" t="inlineStr">
        <is>
          <t>USD</t>
        </is>
      </c>
      <c r="K705" t="inlineStr">
        <is>
          <t>Q4推算＝全年−前三季（或由累計值差分還原）</t>
        </is>
      </c>
    </row>
    <row r="706">
      <c r="A706" t="inlineStr">
        <is>
          <t>短期借款及一年內到期長期負債</t>
        </is>
      </c>
      <c r="B706" t="inlineStr">
        <is>
          <t>Short-Term Debt</t>
        </is>
      </c>
      <c r="C706" t="inlineStr">
        <is>
          <t>FY2023 Q2</t>
        </is>
      </c>
      <c r="D706" t="n">
        <v>0</v>
      </c>
      <c r="E706" t="inlineStr">
        <is>
          <t>無標籤，上限背書視為 0（未解釋非流動負債 0.6% 市值）</t>
        </is>
      </c>
      <c r="I706" t="inlineStr">
        <is>
          <t>2023-06-30</t>
        </is>
      </c>
      <c r="J706" t="inlineStr">
        <is>
          <t>USD</t>
        </is>
      </c>
      <c r="K706" t="inlineStr">
        <is>
          <t>Q4推算＝全年−前三季（或由累計值差分還原）</t>
        </is>
      </c>
    </row>
    <row r="707">
      <c r="A707" t="inlineStr">
        <is>
          <t>短期借款及一年內到期長期負債</t>
        </is>
      </c>
      <c r="B707" t="inlineStr">
        <is>
          <t>Short-Term Debt</t>
        </is>
      </c>
      <c r="C707" t="inlineStr">
        <is>
          <t>FY2023 Q3</t>
        </is>
      </c>
      <c r="D707" t="n">
        <v>0</v>
      </c>
      <c r="E707" t="inlineStr">
        <is>
          <t>無標籤，上限背書視為 0（未解釋非流動負債 0.5% 市值）</t>
        </is>
      </c>
      <c r="I707" t="inlineStr">
        <is>
          <t>2023-09-30</t>
        </is>
      </c>
      <c r="J707" t="inlineStr">
        <is>
          <t>USD</t>
        </is>
      </c>
      <c r="K707" t="inlineStr">
        <is>
          <t>Q4推算＝全年−前三季（或由累計值差分還原）</t>
        </is>
      </c>
    </row>
    <row r="708">
      <c r="A708" t="inlineStr">
        <is>
          <t>短期借款及一年內到期長期負債</t>
        </is>
      </c>
      <c r="B708" t="inlineStr">
        <is>
          <t>Short-Term Debt</t>
        </is>
      </c>
      <c r="C708" t="inlineStr">
        <is>
          <t>FY2023 Q4</t>
        </is>
      </c>
      <c r="D708" t="n">
        <v>0</v>
      </c>
      <c r="E708" t="inlineStr">
        <is>
          <t>無標籤，上限背書視為 0（未解釋非流動負債 0.7% 市值）</t>
        </is>
      </c>
      <c r="I708" t="inlineStr">
        <is>
          <t>2023-12-31</t>
        </is>
      </c>
      <c r="J708" t="inlineStr">
        <is>
          <t>USD</t>
        </is>
      </c>
      <c r="K708" t="inlineStr">
        <is>
          <t>Q4推算＝全年−前三季（或由累計值差分還原）</t>
        </is>
      </c>
    </row>
    <row r="709">
      <c r="A709" t="inlineStr">
        <is>
          <t>短期借款及一年內到期長期負債</t>
        </is>
      </c>
      <c r="B709" t="inlineStr">
        <is>
          <t>Short-Term Debt</t>
        </is>
      </c>
      <c r="C709" t="inlineStr">
        <is>
          <t>FY2024 Q1</t>
        </is>
      </c>
      <c r="D709" t="n">
        <v>0</v>
      </c>
      <c r="E709" t="inlineStr">
        <is>
          <t>無標籤，上限背書視為 0（未解釋非流動負債 0.5% 市值）</t>
        </is>
      </c>
      <c r="I709" t="inlineStr">
        <is>
          <t>2024-03-31</t>
        </is>
      </c>
      <c r="J709" t="inlineStr">
        <is>
          <t>USD</t>
        </is>
      </c>
      <c r="K709" t="inlineStr">
        <is>
          <t>Q4推算＝全年−前三季（或由累計值差分還原）</t>
        </is>
      </c>
    </row>
    <row r="710">
      <c r="A710" t="inlineStr">
        <is>
          <t>短期借款及一年內到期長期負債</t>
        </is>
      </c>
      <c r="B710" t="inlineStr">
        <is>
          <t>Short-Term Debt</t>
        </is>
      </c>
      <c r="C710" t="inlineStr">
        <is>
          <t>FY2024 Q2</t>
        </is>
      </c>
      <c r="D710" t="n">
        <v>0</v>
      </c>
      <c r="E710" t="inlineStr">
        <is>
          <t>無標籤，上限背書視為 0（未解釋非流動負債 0.4% 市值）</t>
        </is>
      </c>
      <c r="I710" t="inlineStr">
        <is>
          <t>2024-06-30</t>
        </is>
      </c>
      <c r="J710" t="inlineStr">
        <is>
          <t>USD</t>
        </is>
      </c>
      <c r="K710" t="inlineStr">
        <is>
          <t>Q4推算＝全年−前三季（或由累計值差分還原）</t>
        </is>
      </c>
    </row>
    <row r="711">
      <c r="A711" t="inlineStr">
        <is>
          <t>短期借款及一年內到期長期負債</t>
        </is>
      </c>
      <c r="B711" t="inlineStr">
        <is>
          <t>Short-Term Debt</t>
        </is>
      </c>
      <c r="C711" t="inlineStr">
        <is>
          <t>FY2024 Q3</t>
        </is>
      </c>
      <c r="D711" t="n">
        <v>0</v>
      </c>
      <c r="E711" t="inlineStr">
        <is>
          <t>無標籤，上限背書視為 0（未解釋非流動負債 0.4% 市值）</t>
        </is>
      </c>
      <c r="I711" t="inlineStr">
        <is>
          <t>2024-09-30</t>
        </is>
      </c>
      <c r="J711" t="inlineStr">
        <is>
          <t>USD</t>
        </is>
      </c>
      <c r="K711" t="inlineStr">
        <is>
          <t>Q4推算＝全年−前三季（或由累計值差分還原）</t>
        </is>
      </c>
    </row>
    <row r="712">
      <c r="A712" t="inlineStr">
        <is>
          <t>短期借款及一年內到期長期負債</t>
        </is>
      </c>
      <c r="B712" t="inlineStr">
        <is>
          <t>Short-Term Debt</t>
        </is>
      </c>
      <c r="C712" t="inlineStr">
        <is>
          <t>FY2024 Q4</t>
        </is>
      </c>
      <c r="D712" t="n">
        <v>0</v>
      </c>
      <c r="E712" t="inlineStr">
        <is>
          <t>無標籤，上限背書視為 0（未解釋非流動負債 0.2% 市值）</t>
        </is>
      </c>
      <c r="I712" t="inlineStr">
        <is>
          <t>2024-12-31</t>
        </is>
      </c>
      <c r="J712" t="inlineStr">
        <is>
          <t>USD</t>
        </is>
      </c>
      <c r="K712" t="inlineStr">
        <is>
          <t>Q4推算＝全年−前三季（或由累計值差分還原）</t>
        </is>
      </c>
    </row>
    <row r="713">
      <c r="A713" t="inlineStr">
        <is>
          <t>短期借款及一年內到期長期負債</t>
        </is>
      </c>
      <c r="B713" t="inlineStr">
        <is>
          <t>Short-Term Debt</t>
        </is>
      </c>
      <c r="C713" t="inlineStr">
        <is>
          <t>FY2025 Q1</t>
        </is>
      </c>
      <c r="D713" t="n">
        <v>0</v>
      </c>
      <c r="E713" t="inlineStr">
        <is>
          <t>無標籤，上限背書視為 0（未解釋非流動負債 0.2% 市值）</t>
        </is>
      </c>
      <c r="I713" t="inlineStr">
        <is>
          <t>2025-03-31</t>
        </is>
      </c>
      <c r="J713" t="inlineStr">
        <is>
          <t>USD</t>
        </is>
      </c>
      <c r="K713" t="inlineStr">
        <is>
          <t>Q4推算＝全年−前三季（或由累計值差分還原）</t>
        </is>
      </c>
    </row>
    <row r="714">
      <c r="A714" t="inlineStr">
        <is>
          <t>短期借款及一年內到期長期負債</t>
        </is>
      </c>
      <c r="B714" t="inlineStr">
        <is>
          <t>Short-Term Debt</t>
        </is>
      </c>
      <c r="C714" t="inlineStr">
        <is>
          <t>FY2025 Q2</t>
        </is>
      </c>
      <c r="D714" t="n">
        <v>0</v>
      </c>
      <c r="E714" t="inlineStr">
        <is>
          <t>無標籤，上限背書視為 0（未解釋非流動負債 0.1% 市值）</t>
        </is>
      </c>
      <c r="I714" t="inlineStr">
        <is>
          <t>2025-06-30</t>
        </is>
      </c>
      <c r="J714" t="inlineStr">
        <is>
          <t>USD</t>
        </is>
      </c>
      <c r="K714" t="inlineStr">
        <is>
          <t>Q4推算＝全年−前三季（或由累計值差分還原）</t>
        </is>
      </c>
    </row>
    <row r="715">
      <c r="A715" t="inlineStr">
        <is>
          <t>短期借款及一年內到期長期負債</t>
        </is>
      </c>
      <c r="B715" t="inlineStr">
        <is>
          <t>Short-Term Debt</t>
        </is>
      </c>
      <c r="C715" t="inlineStr">
        <is>
          <t>FY2025 Q3</t>
        </is>
      </c>
      <c r="D715" t="n">
        <v>0</v>
      </c>
      <c r="E715" t="inlineStr">
        <is>
          <t>無標籤，上限背書視為 0（未解釋非流動負債 0.1% 市值）</t>
        </is>
      </c>
      <c r="I715" t="inlineStr">
        <is>
          <t>2025-09-30</t>
        </is>
      </c>
      <c r="J715" t="inlineStr">
        <is>
          <t>USD</t>
        </is>
      </c>
      <c r="K715" t="inlineStr">
        <is>
          <t>Q4推算＝全年−前三季（或由累計值差分還原）</t>
        </is>
      </c>
    </row>
    <row r="716">
      <c r="A716" t="inlineStr">
        <is>
          <t>短期借款及一年內到期長期負債</t>
        </is>
      </c>
      <c r="B716" t="inlineStr">
        <is>
          <t>Short-Term Debt</t>
        </is>
      </c>
      <c r="C716" t="inlineStr">
        <is>
          <t>FY2025 Q4</t>
        </is>
      </c>
      <c r="D716" t="n">
        <v>0</v>
      </c>
      <c r="E716" t="inlineStr">
        <is>
          <t>無標籤，上限背書視為 0（未解釋非流動負債 5.0% 權益）</t>
        </is>
      </c>
      <c r="I716" t="inlineStr">
        <is>
          <t>2025-12-31</t>
        </is>
      </c>
      <c r="J716" t="inlineStr">
        <is>
          <t>USD</t>
        </is>
      </c>
      <c r="K716" t="inlineStr">
        <is>
          <t>Q4推算＝全年−前三季（或由累計值差分還原）</t>
        </is>
      </c>
    </row>
    <row r="717">
      <c r="A717" t="inlineStr">
        <is>
          <t>短期借款及一年內到期長期負債</t>
        </is>
      </c>
      <c r="B717" t="inlineStr">
        <is>
          <t>Short-Term Debt</t>
        </is>
      </c>
      <c r="C717" t="inlineStr">
        <is>
          <t>FY2026 Q1</t>
        </is>
      </c>
      <c r="D717" t="n">
        <v>0</v>
      </c>
      <c r="E717" t="inlineStr">
        <is>
          <t>無標籤，上限背書視為 0（未解釋非流動負債 4.6% 權益）</t>
        </is>
      </c>
      <c r="I717" t="inlineStr">
        <is>
          <t>2026-03-31</t>
        </is>
      </c>
      <c r="J717" t="inlineStr">
        <is>
          <t>USD</t>
        </is>
      </c>
      <c r="K717" t="inlineStr">
        <is>
          <t>Q4推算＝全年−前三季（或由累計值差分還原）</t>
        </is>
      </c>
    </row>
    <row r="718">
      <c r="A718" t="inlineStr">
        <is>
          <t>短期借款及一年內到期長期負債</t>
        </is>
      </c>
      <c r="B718" t="inlineStr">
        <is>
          <t>Short-Term Debt</t>
        </is>
      </c>
      <c r="C718" t="inlineStr">
        <is>
          <t>FY2026 Q2</t>
        </is>
      </c>
      <c r="D718" t="n">
        <v>0</v>
      </c>
      <c r="E718" t="inlineStr">
        <is>
          <t>無標籤，上限背書視為 0（未解釋非流動負債 4.4% 權益）</t>
        </is>
      </c>
      <c r="I718" t="inlineStr">
        <is>
          <t>2026-06-30</t>
        </is>
      </c>
      <c r="J718" t="inlineStr">
        <is>
          <t>USD</t>
        </is>
      </c>
      <c r="K718" t="inlineStr">
        <is>
          <t>Q4推算＝全年−前三季（或由累計值差分還原）</t>
        </is>
      </c>
    </row>
    <row r="719">
      <c r="A719" t="inlineStr">
        <is>
          <t>速動資產</t>
        </is>
      </c>
      <c r="B719" t="inlineStr">
        <is>
          <t>Quick Assets</t>
        </is>
      </c>
      <c r="C719" t="inlineStr">
        <is>
          <t>FY2021 Q1</t>
        </is>
      </c>
      <c r="D719" t="n">
        <v>2527943000</v>
      </c>
      <c r="E719" t="inlineStr">
        <is>
          <t>推算：current_assets - inventory? - prepaid_expense?</t>
        </is>
      </c>
      <c r="I719" t="inlineStr">
        <is>
          <t>2021-03-31</t>
        </is>
      </c>
      <c r="J719" t="inlineStr">
        <is>
          <t>USD</t>
        </is>
      </c>
      <c r="K719" t="inlineStr">
        <is>
          <t>由其他科目計算：current_assets - inventory? - prepaid_expense?</t>
        </is>
      </c>
    </row>
    <row r="720">
      <c r="A720" t="inlineStr">
        <is>
          <t>速動資產</t>
        </is>
      </c>
      <c r="B720" t="inlineStr">
        <is>
          <t>Quick Assets</t>
        </is>
      </c>
      <c r="C720" t="inlineStr">
        <is>
          <t>FY2021 Q2</t>
        </is>
      </c>
      <c r="D720" t="n">
        <v>2620904000</v>
      </c>
      <c r="E720" t="inlineStr">
        <is>
          <t>推算：current_assets - inventory? - prepaid_expense?</t>
        </is>
      </c>
      <c r="I720" t="inlineStr">
        <is>
          <t>2021-06-30</t>
        </is>
      </c>
      <c r="J720" t="inlineStr">
        <is>
          <t>USD</t>
        </is>
      </c>
      <c r="K720" t="inlineStr">
        <is>
          <t>由其他科目計算：current_assets - inventory? - prepaid_expense?</t>
        </is>
      </c>
    </row>
    <row r="721">
      <c r="A721" t="inlineStr">
        <is>
          <t>速動資產</t>
        </is>
      </c>
      <c r="B721" t="inlineStr">
        <is>
          <t>Quick Assets</t>
        </is>
      </c>
      <c r="C721" t="inlineStr">
        <is>
          <t>FY2021 Q3</t>
        </is>
      </c>
      <c r="D721" t="n">
        <v>2698866000</v>
      </c>
      <c r="E721" t="inlineStr">
        <is>
          <t>推算：current_assets - inventory? - prepaid_expense?</t>
        </is>
      </c>
      <c r="I721" t="inlineStr">
        <is>
          <t>2021-09-30</t>
        </is>
      </c>
      <c r="J721" t="inlineStr">
        <is>
          <t>USD</t>
        </is>
      </c>
      <c r="K721" t="inlineStr">
        <is>
          <t>由其他科目計算：current_assets - inventory? - prepaid_expense?</t>
        </is>
      </c>
    </row>
    <row r="722">
      <c r="A722" t="inlineStr">
        <is>
          <t>速動資產</t>
        </is>
      </c>
      <c r="B722" t="inlineStr">
        <is>
          <t>Quick Assets</t>
        </is>
      </c>
      <c r="C722" t="inlineStr">
        <is>
          <t>FY2021 Q4</t>
        </is>
      </c>
      <c r="D722" t="n">
        <v>2752378000</v>
      </c>
      <c r="E722" t="inlineStr">
        <is>
          <t>推算：current_assets - inventory? - prepaid_expense?</t>
        </is>
      </c>
      <c r="I722" t="inlineStr">
        <is>
          <t>2021-12-31</t>
        </is>
      </c>
      <c r="J722" t="inlineStr">
        <is>
          <t>USD</t>
        </is>
      </c>
      <c r="K722" t="inlineStr">
        <is>
          <t>由其他科目計算：current_assets - inventory? - prepaid_expense?</t>
        </is>
      </c>
    </row>
    <row r="723">
      <c r="A723" t="inlineStr">
        <is>
          <t>速動資產</t>
        </is>
      </c>
      <c r="B723" t="inlineStr">
        <is>
          <t>Quick Assets</t>
        </is>
      </c>
      <c r="C723" t="inlineStr">
        <is>
          <t>FY2022 Q1</t>
        </is>
      </c>
      <c r="D723" t="n">
        <v>2812332000</v>
      </c>
      <c r="E723" t="inlineStr">
        <is>
          <t>推算：current_assets - inventory? - prepaid_expense?</t>
        </is>
      </c>
      <c r="I723" t="inlineStr">
        <is>
          <t>2022-03-31</t>
        </is>
      </c>
      <c r="J723" t="inlineStr">
        <is>
          <t>USD</t>
        </is>
      </c>
      <c r="K723" t="inlineStr">
        <is>
          <t>由其他科目計算：current_assets - inventory? - prepaid_expense?</t>
        </is>
      </c>
    </row>
    <row r="724">
      <c r="A724" t="inlineStr">
        <is>
          <t>速動資產</t>
        </is>
      </c>
      <c r="B724" t="inlineStr">
        <is>
          <t>Quick Assets</t>
        </is>
      </c>
      <c r="C724" t="inlineStr">
        <is>
          <t>FY2022 Q2</t>
        </is>
      </c>
      <c r="D724" t="n">
        <v>2751554000</v>
      </c>
      <c r="E724" t="inlineStr">
        <is>
          <t>推算：current_assets - inventory? - prepaid_expense?</t>
        </is>
      </c>
      <c r="I724" t="inlineStr">
        <is>
          <t>2022-06-30</t>
        </is>
      </c>
      <c r="J724" t="inlineStr">
        <is>
          <t>USD</t>
        </is>
      </c>
      <c r="K724" t="inlineStr">
        <is>
          <t>由其他科目計算：current_assets - inventory? - prepaid_expense?</t>
        </is>
      </c>
    </row>
    <row r="725">
      <c r="A725" t="inlineStr">
        <is>
          <t>速動資產</t>
        </is>
      </c>
      <c r="B725" t="inlineStr">
        <is>
          <t>Quick Assets</t>
        </is>
      </c>
      <c r="C725" t="inlineStr">
        <is>
          <t>FY2022 Q3</t>
        </is>
      </c>
      <c r="D725" t="n">
        <v>2832453000</v>
      </c>
      <c r="E725" t="inlineStr">
        <is>
          <t>推算：current_assets - inventory? - prepaid_expense?</t>
        </is>
      </c>
      <c r="I725" t="inlineStr">
        <is>
          <t>2022-09-30</t>
        </is>
      </c>
      <c r="J725" t="inlineStr">
        <is>
          <t>USD</t>
        </is>
      </c>
      <c r="K725" t="inlineStr">
        <is>
          <t>由其他科目計算：current_assets - inventory? - prepaid_expense?</t>
        </is>
      </c>
    </row>
    <row r="726">
      <c r="A726" t="inlineStr">
        <is>
          <t>速動資產</t>
        </is>
      </c>
      <c r="B726" t="inlineStr">
        <is>
          <t>Quick Assets</t>
        </is>
      </c>
      <c r="C726" t="inlineStr">
        <is>
          <t>FY2022 Q4</t>
        </is>
      </c>
      <c r="D726" t="n">
        <v>2892021000</v>
      </c>
      <c r="E726" t="inlineStr">
        <is>
          <t>推算：current_assets - inventory? - prepaid_expense?</t>
        </is>
      </c>
      <c r="I726" t="inlineStr">
        <is>
          <t>2022-12-31</t>
        </is>
      </c>
      <c r="J726" t="inlineStr">
        <is>
          <t>USD</t>
        </is>
      </c>
      <c r="K726" t="inlineStr">
        <is>
          <t>由其他科目計算：current_assets - inventory? - prepaid_expense?</t>
        </is>
      </c>
    </row>
    <row r="727">
      <c r="A727" t="inlineStr">
        <is>
          <t>速動資產</t>
        </is>
      </c>
      <c r="B727" t="inlineStr">
        <is>
          <t>Quick Assets</t>
        </is>
      </c>
      <c r="C727" t="inlineStr">
        <is>
          <t>FY2023 Q1</t>
        </is>
      </c>
      <c r="D727" t="n">
        <v>3170522000</v>
      </c>
      <c r="E727" t="inlineStr">
        <is>
          <t>推算：current_assets - inventory? - prepaid_expense?</t>
        </is>
      </c>
      <c r="I727" t="inlineStr">
        <is>
          <t>2023-03-31</t>
        </is>
      </c>
      <c r="J727" t="inlineStr">
        <is>
          <t>USD</t>
        </is>
      </c>
      <c r="K727" t="inlineStr">
        <is>
          <t>由其他科目計算：current_assets - inventory? - prepaid_expense?</t>
        </is>
      </c>
    </row>
    <row r="728">
      <c r="A728" t="inlineStr">
        <is>
          <t>速動資產</t>
        </is>
      </c>
      <c r="B728" t="inlineStr">
        <is>
          <t>Quick Assets</t>
        </is>
      </c>
      <c r="C728" t="inlineStr">
        <is>
          <t>FY2023 Q2</t>
        </is>
      </c>
      <c r="D728" t="n">
        <v>3479008000</v>
      </c>
      <c r="E728" t="inlineStr">
        <is>
          <t>推算：current_assets - inventory? - prepaid_expense?</t>
        </is>
      </c>
      <c r="I728" t="inlineStr">
        <is>
          <t>2023-06-30</t>
        </is>
      </c>
      <c r="J728" t="inlineStr">
        <is>
          <t>USD</t>
        </is>
      </c>
      <c r="K728" t="inlineStr">
        <is>
          <t>由其他科目計算：current_assets - inventory? - prepaid_expense?</t>
        </is>
      </c>
    </row>
    <row r="729">
      <c r="A729" t="inlineStr">
        <is>
          <t>速動資產</t>
        </is>
      </c>
      <c r="B729" t="inlineStr">
        <is>
          <t>Quick Assets</t>
        </is>
      </c>
      <c r="C729" t="inlineStr">
        <is>
          <t>FY2023 Q3</t>
        </is>
      </c>
      <c r="D729" t="n">
        <v>3713843000</v>
      </c>
      <c r="E729" t="inlineStr">
        <is>
          <t>推算：current_assets - inventory? - prepaid_expense?</t>
        </is>
      </c>
      <c r="I729" t="inlineStr">
        <is>
          <t>2023-09-30</t>
        </is>
      </c>
      <c r="J729" t="inlineStr">
        <is>
          <t>USD</t>
        </is>
      </c>
      <c r="K729" t="inlineStr">
        <is>
          <t>由其他科目計算：current_assets - inventory? - prepaid_expense?</t>
        </is>
      </c>
    </row>
    <row r="730">
      <c r="A730" t="inlineStr">
        <is>
          <t>速動資產</t>
        </is>
      </c>
      <c r="B730" t="inlineStr">
        <is>
          <t>Quick Assets</t>
        </is>
      </c>
      <c r="C730" t="inlineStr">
        <is>
          <t>FY2023 Q4</t>
        </is>
      </c>
      <c r="D730" t="n">
        <v>4038963000</v>
      </c>
      <c r="E730" t="inlineStr">
        <is>
          <t>推算：current_assets - inventory? - prepaid_expense?</t>
        </is>
      </c>
      <c r="I730" t="inlineStr">
        <is>
          <t>2023-12-31</t>
        </is>
      </c>
      <c r="J730" t="inlineStr">
        <is>
          <t>USD</t>
        </is>
      </c>
      <c r="K730" t="inlineStr">
        <is>
          <t>由其他科目計算：current_assets - inventory? - prepaid_expense?</t>
        </is>
      </c>
    </row>
    <row r="731">
      <c r="A731" t="inlineStr">
        <is>
          <t>速動資產</t>
        </is>
      </c>
      <c r="B731" t="inlineStr">
        <is>
          <t>Quick Assets</t>
        </is>
      </c>
      <c r="C731" t="inlineStr">
        <is>
          <t>FY2024 Q1</t>
        </is>
      </c>
      <c r="D731" t="n">
        <v>4354886000</v>
      </c>
      <c r="E731" t="inlineStr">
        <is>
          <t>推算：current_assets - inventory? - prepaid_expense?</t>
        </is>
      </c>
      <c r="I731" t="inlineStr">
        <is>
          <t>2024-03-31</t>
        </is>
      </c>
      <c r="J731" t="inlineStr">
        <is>
          <t>USD</t>
        </is>
      </c>
      <c r="K731" t="inlineStr">
        <is>
          <t>由其他科目計算：current_assets - inventory? - prepaid_expense?</t>
        </is>
      </c>
    </row>
    <row r="732">
      <c r="A732" t="inlineStr">
        <is>
          <t>速動資產</t>
        </is>
      </c>
      <c r="B732" t="inlineStr">
        <is>
          <t>Quick Assets</t>
        </is>
      </c>
      <c r="C732" t="inlineStr">
        <is>
          <t>FY2024 Q2</t>
        </is>
      </c>
      <c r="D732" t="n">
        <v>4657798000</v>
      </c>
      <c r="E732" t="inlineStr">
        <is>
          <t>推算：current_assets - inventory? - prepaid_expense?</t>
        </is>
      </c>
      <c r="I732" t="inlineStr">
        <is>
          <t>2024-06-30</t>
        </is>
      </c>
      <c r="J732" t="inlineStr">
        <is>
          <t>USD</t>
        </is>
      </c>
      <c r="K732" t="inlineStr">
        <is>
          <t>由其他科目計算：current_assets - inventory? - prepaid_expense?</t>
        </is>
      </c>
    </row>
    <row r="733">
      <c r="A733" t="inlineStr">
        <is>
          <t>速動資產</t>
        </is>
      </c>
      <c r="B733" t="inlineStr">
        <is>
          <t>Quick Assets</t>
        </is>
      </c>
      <c r="C733" t="inlineStr">
        <is>
          <t>FY2024 Q3</t>
        </is>
      </c>
      <c r="D733" t="n">
        <v>5232769000</v>
      </c>
      <c r="E733" t="inlineStr">
        <is>
          <t>推算：current_assets - inventory? - prepaid_expense?</t>
        </is>
      </c>
      <c r="I733" t="inlineStr">
        <is>
          <t>2024-09-30</t>
        </is>
      </c>
      <c r="J733" t="inlineStr">
        <is>
          <t>USD</t>
        </is>
      </c>
      <c r="K733" t="inlineStr">
        <is>
          <t>由其他科目計算：current_assets - inventory? - prepaid_expense?</t>
        </is>
      </c>
    </row>
    <row r="734">
      <c r="A734" t="inlineStr">
        <is>
          <t>速動資產</t>
        </is>
      </c>
      <c r="B734" t="inlineStr">
        <is>
          <t>Quick Assets</t>
        </is>
      </c>
      <c r="C734" t="inlineStr">
        <is>
          <t>FY2024 Q4</t>
        </is>
      </c>
      <c r="D734" t="n">
        <v>5805035000</v>
      </c>
      <c r="E734" t="inlineStr">
        <is>
          <t>推算：current_assets - inventory? - prepaid_expense?</t>
        </is>
      </c>
      <c r="I734" t="inlineStr">
        <is>
          <t>2024-12-31</t>
        </is>
      </c>
      <c r="J734" t="inlineStr">
        <is>
          <t>USD</t>
        </is>
      </c>
      <c r="K734" t="inlineStr">
        <is>
          <t>由其他科目計算：current_assets - inventory? - prepaid_expense?</t>
        </is>
      </c>
    </row>
    <row r="735">
      <c r="A735" t="inlineStr">
        <is>
          <t>速動資產</t>
        </is>
      </c>
      <c r="B735" t="inlineStr">
        <is>
          <t>Quick Assets</t>
        </is>
      </c>
      <c r="C735" t="inlineStr">
        <is>
          <t>FY2025 Q1</t>
        </is>
      </c>
      <c r="D735" t="n">
        <v>6155894000</v>
      </c>
      <c r="E735" t="inlineStr">
        <is>
          <t>推算：current_assets - inventory? - prepaid_expense?</t>
        </is>
      </c>
      <c r="I735" t="inlineStr">
        <is>
          <t>2025-03-31</t>
        </is>
      </c>
      <c r="J735" t="inlineStr">
        <is>
          <t>USD</t>
        </is>
      </c>
      <c r="K735" t="inlineStr">
        <is>
          <t>由其他科目計算：current_assets - inventory? - prepaid_expense?</t>
        </is>
      </c>
    </row>
    <row r="736">
      <c r="A736" t="inlineStr">
        <is>
          <t>速動資產</t>
        </is>
      </c>
      <c r="B736" t="inlineStr">
        <is>
          <t>Quick Assets</t>
        </is>
      </c>
      <c r="C736" t="inlineStr">
        <is>
          <t>FY2025 Q2</t>
        </is>
      </c>
      <c r="D736" t="n">
        <v>6747906000</v>
      </c>
      <c r="E736" t="inlineStr">
        <is>
          <t>推算：current_assets - inventory? - prepaid_expense?</t>
        </is>
      </c>
      <c r="I736" t="inlineStr">
        <is>
          <t>2025-06-30</t>
        </is>
      </c>
      <c r="J736" t="inlineStr">
        <is>
          <t>USD</t>
        </is>
      </c>
      <c r="K736" t="inlineStr">
        <is>
          <t>由其他科目計算：current_assets - inventory? - prepaid_expense?</t>
        </is>
      </c>
    </row>
    <row r="737">
      <c r="A737" t="inlineStr">
        <is>
          <t>速動資產</t>
        </is>
      </c>
      <c r="B737" t="inlineStr">
        <is>
          <t>Quick Assets</t>
        </is>
      </c>
      <c r="C737" t="inlineStr">
        <is>
          <t>FY2025 Q3</t>
        </is>
      </c>
      <c r="D737" t="n">
        <v>7443727000</v>
      </c>
      <c r="E737" t="inlineStr">
        <is>
          <t>推算：current_assets - inventory? - prepaid_expense?</t>
        </is>
      </c>
      <c r="I737" t="inlineStr">
        <is>
          <t>2025-09-30</t>
        </is>
      </c>
      <c r="J737" t="inlineStr">
        <is>
          <t>USD</t>
        </is>
      </c>
      <c r="K737" t="inlineStr">
        <is>
          <t>由其他科目計算：current_assets - inventory? - prepaid_expense?</t>
        </is>
      </c>
    </row>
    <row r="738">
      <c r="A738" t="inlineStr">
        <is>
          <t>速動資產</t>
        </is>
      </c>
      <c r="B738" t="inlineStr">
        <is>
          <t>Quick Assets</t>
        </is>
      </c>
      <c r="C738" t="inlineStr">
        <is>
          <t>FY2025 Q4</t>
        </is>
      </c>
      <c r="D738" t="n">
        <v>8219108000</v>
      </c>
      <c r="E738" t="inlineStr">
        <is>
          <t>推算：current_assets - inventory? - prepaid_expense?</t>
        </is>
      </c>
      <c r="I738" t="inlineStr">
        <is>
          <t>2025-12-31</t>
        </is>
      </c>
      <c r="J738" t="inlineStr">
        <is>
          <t>USD</t>
        </is>
      </c>
      <c r="K738" t="inlineStr">
        <is>
          <t>由其他科目計算：current_assets - inventory? - prepaid_expense?</t>
        </is>
      </c>
    </row>
    <row r="739">
      <c r="A739" t="inlineStr">
        <is>
          <t>速動資產</t>
        </is>
      </c>
      <c r="B739" t="inlineStr">
        <is>
          <t>Quick Assets</t>
        </is>
      </c>
      <c r="C739" t="inlineStr">
        <is>
          <t>FY2026 Q1</t>
        </is>
      </c>
      <c r="D739" t="n">
        <v>9432001000</v>
      </c>
      <c r="E739" t="inlineStr">
        <is>
          <t>推算：current_assets - inventory? - prepaid_expense?</t>
        </is>
      </c>
      <c r="I739" t="inlineStr">
        <is>
          <t>2026-03-31</t>
        </is>
      </c>
      <c r="J739" t="inlineStr">
        <is>
          <t>USD</t>
        </is>
      </c>
      <c r="K739" t="inlineStr">
        <is>
          <t>由其他科目計算：current_assets - inventory? - prepaid_expense?</t>
        </is>
      </c>
    </row>
    <row r="740">
      <c r="A740" t="inlineStr">
        <is>
          <t>速動資產</t>
        </is>
      </c>
      <c r="B740" t="inlineStr">
        <is>
          <t>Quick Assets</t>
        </is>
      </c>
      <c r="C740" t="inlineStr">
        <is>
          <t>FY2026 Q2</t>
        </is>
      </c>
      <c r="D740" t="n">
        <v>10894348000</v>
      </c>
      <c r="E740" t="inlineStr">
        <is>
          <t>推算：current_assets - inventory? - prepaid_expense?</t>
        </is>
      </c>
      <c r="I740" t="inlineStr">
        <is>
          <t>2026-06-30</t>
        </is>
      </c>
      <c r="J740" t="inlineStr">
        <is>
          <t>USD</t>
        </is>
      </c>
      <c r="K740" t="inlineStr">
        <is>
          <t>由其他科目計算：current_assets - inventory? - prepaid_expense?</t>
        </is>
      </c>
    </row>
    <row r="741">
      <c r="A741" t="inlineStr">
        <is>
          <t>流動負債合計</t>
        </is>
      </c>
      <c r="B741" t="inlineStr">
        <is>
          <t>Total Current Liabilities</t>
        </is>
      </c>
      <c r="C741" t="inlineStr">
        <is>
          <t>FY2021 Q1</t>
        </is>
      </c>
      <c r="D741" t="n">
        <v>667626000</v>
      </c>
      <c r="E741" t="inlineStr">
        <is>
          <t>LiabilitiesCurrent</t>
        </is>
      </c>
      <c r="F741" t="inlineStr">
        <is>
          <t>10-Q</t>
        </is>
      </c>
      <c r="G741" t="inlineStr">
        <is>
          <t>2021-05-12</t>
        </is>
      </c>
      <c r="H741" t="inlineStr">
        <is>
          <t>2021-05-12</t>
        </is>
      </c>
      <c r="I741" t="inlineStr">
        <is>
          <t>2021-03-31</t>
        </is>
      </c>
      <c r="J741" t="inlineStr">
        <is>
          <t>USD</t>
        </is>
      </c>
      <c r="K741" t="inlineStr">
        <is>
          <t>財報直接申報值</t>
        </is>
      </c>
    </row>
    <row r="742">
      <c r="A742" t="inlineStr">
        <is>
          <t>流動負債合計</t>
        </is>
      </c>
      <c r="B742" t="inlineStr">
        <is>
          <t>Total Current Liabilities</t>
        </is>
      </c>
      <c r="C742" t="inlineStr">
        <is>
          <t>FY2021 Q2</t>
        </is>
      </c>
      <c r="D742" t="n">
        <v>682586000</v>
      </c>
      <c r="E742" t="inlineStr">
        <is>
          <t>LiabilitiesCurrent</t>
        </is>
      </c>
      <c r="F742" t="inlineStr">
        <is>
          <t>10-Q</t>
        </is>
      </c>
      <c r="G742" t="inlineStr">
        <is>
          <t>2021-08-12</t>
        </is>
      </c>
      <c r="H742" t="inlineStr">
        <is>
          <t>2021-08-12</t>
        </is>
      </c>
      <c r="I742" t="inlineStr">
        <is>
          <t>2021-06-30</t>
        </is>
      </c>
      <c r="J742" t="inlineStr">
        <is>
          <t>USD</t>
        </is>
      </c>
      <c r="K742" t="inlineStr">
        <is>
          <t>財報直接申報值</t>
        </is>
      </c>
    </row>
    <row r="743">
      <c r="A743" t="inlineStr">
        <is>
          <t>流動負債合計</t>
        </is>
      </c>
      <c r="B743" t="inlineStr">
        <is>
          <t>Total Current Liabilities</t>
        </is>
      </c>
      <c r="C743" t="inlineStr">
        <is>
          <t>FY2021 Q3</t>
        </is>
      </c>
      <c r="D743" t="n">
        <v>681509000</v>
      </c>
      <c r="E743" t="inlineStr">
        <is>
          <t>LiabilitiesCurrent</t>
        </is>
      </c>
      <c r="F743" t="inlineStr">
        <is>
          <t>10-Q</t>
        </is>
      </c>
      <c r="G743" t="inlineStr">
        <is>
          <t>2021-11-09</t>
        </is>
      </c>
      <c r="H743" t="inlineStr">
        <is>
          <t>2021-11-09</t>
        </is>
      </c>
      <c r="I743" t="inlineStr">
        <is>
          <t>2021-09-30</t>
        </is>
      </c>
      <c r="J743" t="inlineStr">
        <is>
          <t>USD</t>
        </is>
      </c>
      <c r="K743" t="inlineStr">
        <is>
          <t>財報直接申報值</t>
        </is>
      </c>
    </row>
    <row r="744">
      <c r="A744" t="inlineStr">
        <is>
          <t>流動負債合計</t>
        </is>
      </c>
      <c r="B744" t="inlineStr">
        <is>
          <t>Total Current Liabilities</t>
        </is>
      </c>
      <c r="C744" t="inlineStr">
        <is>
          <t>FY2021 Q4</t>
        </is>
      </c>
      <c r="D744" t="n">
        <v>660061000</v>
      </c>
      <c r="E744" t="inlineStr">
        <is>
          <t>LiabilitiesCurrent</t>
        </is>
      </c>
      <c r="F744" t="inlineStr">
        <is>
          <t>10-K</t>
        </is>
      </c>
      <c r="G744" t="inlineStr">
        <is>
          <t>2022-02-24</t>
        </is>
      </c>
      <c r="H744" t="inlineStr">
        <is>
          <t>2023-02-21</t>
        </is>
      </c>
      <c r="I744" t="inlineStr">
        <is>
          <t>2021-12-31</t>
        </is>
      </c>
      <c r="J744" t="inlineStr">
        <is>
          <t>USD</t>
        </is>
      </c>
      <c r="K744" t="inlineStr">
        <is>
          <t>財報直接申報值</t>
        </is>
      </c>
    </row>
    <row r="745">
      <c r="A745" t="inlineStr">
        <is>
          <t>流動負債合計</t>
        </is>
      </c>
      <c r="B745" t="inlineStr">
        <is>
          <t>Total Current Liabilities</t>
        </is>
      </c>
      <c r="C745" t="inlineStr">
        <is>
          <t>FY2022 Q1</t>
        </is>
      </c>
      <c r="D745" t="n">
        <v>669104000</v>
      </c>
      <c r="E745" t="inlineStr">
        <is>
          <t>LiabilitiesCurrent</t>
        </is>
      </c>
      <c r="F745" t="inlineStr">
        <is>
          <t>10-Q</t>
        </is>
      </c>
      <c r="G745" t="inlineStr">
        <is>
          <t>2022-05-09</t>
        </is>
      </c>
      <c r="H745" t="inlineStr">
        <is>
          <t>2022-05-09</t>
        </is>
      </c>
      <c r="I745" t="inlineStr">
        <is>
          <t>2022-03-31</t>
        </is>
      </c>
      <c r="J745" t="inlineStr">
        <is>
          <t>USD</t>
        </is>
      </c>
      <c r="K745" t="inlineStr">
        <is>
          <t>財報直接申報值</t>
        </is>
      </c>
    </row>
    <row r="746">
      <c r="A746" t="inlineStr">
        <is>
          <t>流動負債合計</t>
        </is>
      </c>
      <c r="B746" t="inlineStr">
        <is>
          <t>Total Current Liabilities</t>
        </is>
      </c>
      <c r="C746" t="inlineStr">
        <is>
          <t>FY2022 Q2</t>
        </is>
      </c>
      <c r="D746" t="n">
        <v>665742000</v>
      </c>
      <c r="E746" t="inlineStr">
        <is>
          <t>LiabilitiesCurrent</t>
        </is>
      </c>
      <c r="F746" t="inlineStr">
        <is>
          <t>10-Q</t>
        </is>
      </c>
      <c r="G746" t="inlineStr">
        <is>
          <t>2022-08-08</t>
        </is>
      </c>
      <c r="H746" t="inlineStr">
        <is>
          <t>2022-08-08</t>
        </is>
      </c>
      <c r="I746" t="inlineStr">
        <is>
          <t>2022-06-30</t>
        </is>
      </c>
      <c r="J746" t="inlineStr">
        <is>
          <t>USD</t>
        </is>
      </c>
      <c r="K746" t="inlineStr">
        <is>
          <t>財報直接申報值</t>
        </is>
      </c>
    </row>
    <row r="747">
      <c r="A747" t="inlineStr">
        <is>
          <t>流動負債合計</t>
        </is>
      </c>
      <c r="B747" t="inlineStr">
        <is>
          <t>Total Current Liabilities</t>
        </is>
      </c>
      <c r="C747" t="inlineStr">
        <is>
          <t>FY2022 Q3</t>
        </is>
      </c>
      <c r="D747" t="n">
        <v>688350000</v>
      </c>
      <c r="E747" t="inlineStr">
        <is>
          <t>LiabilitiesCurrent</t>
        </is>
      </c>
      <c r="F747" t="inlineStr">
        <is>
          <t>10-Q</t>
        </is>
      </c>
      <c r="G747" t="inlineStr">
        <is>
          <t>2022-11-07</t>
        </is>
      </c>
      <c r="H747" t="inlineStr">
        <is>
          <t>2022-11-07</t>
        </is>
      </c>
      <c r="I747" t="inlineStr">
        <is>
          <t>2022-09-30</t>
        </is>
      </c>
      <c r="J747" t="inlineStr">
        <is>
          <t>USD</t>
        </is>
      </c>
      <c r="K747" t="inlineStr">
        <is>
          <t>財報直接申報值</t>
        </is>
      </c>
    </row>
    <row r="748">
      <c r="A748" t="inlineStr">
        <is>
          <t>流動負債合計</t>
        </is>
      </c>
      <c r="B748" t="inlineStr">
        <is>
          <t>Total Current Liabilities</t>
        </is>
      </c>
      <c r="C748" t="inlineStr">
        <is>
          <t>FY2022 Q4</t>
        </is>
      </c>
      <c r="D748" t="n">
        <v>587941000</v>
      </c>
      <c r="E748" t="inlineStr">
        <is>
          <t>LiabilitiesCurrent</t>
        </is>
      </c>
      <c r="F748" t="inlineStr">
        <is>
          <t>10-K</t>
        </is>
      </c>
      <c r="G748" t="inlineStr">
        <is>
          <t>2023-02-21</t>
        </is>
      </c>
      <c r="H748" t="inlineStr">
        <is>
          <t>2024-02-20</t>
        </is>
      </c>
      <c r="I748" t="inlineStr">
        <is>
          <t>2022-12-31</t>
        </is>
      </c>
      <c r="J748" t="inlineStr">
        <is>
          <t>USD</t>
        </is>
      </c>
      <c r="K748" t="inlineStr">
        <is>
          <t>財報直接申報值</t>
        </is>
      </c>
    </row>
    <row r="749">
      <c r="A749" t="inlineStr">
        <is>
          <t>流動負債合計</t>
        </is>
      </c>
      <c r="B749" t="inlineStr">
        <is>
          <t>Total Current Liabilities</t>
        </is>
      </c>
      <c r="C749" t="inlineStr">
        <is>
          <t>FY2023 Q1</t>
        </is>
      </c>
      <c r="D749" t="n">
        <v>601413000</v>
      </c>
      <c r="E749" t="inlineStr">
        <is>
          <t>LiabilitiesCurrent</t>
        </is>
      </c>
      <c r="F749" t="inlineStr">
        <is>
          <t>10-Q</t>
        </is>
      </c>
      <c r="G749" t="inlineStr">
        <is>
          <t>2023-05-09</t>
        </is>
      </c>
      <c r="H749" t="inlineStr">
        <is>
          <t>2023-05-09</t>
        </is>
      </c>
      <c r="I749" t="inlineStr">
        <is>
          <t>2023-03-31</t>
        </is>
      </c>
      <c r="J749" t="inlineStr">
        <is>
          <t>USD</t>
        </is>
      </c>
      <c r="K749" t="inlineStr">
        <is>
          <t>財報直接申報值</t>
        </is>
      </c>
    </row>
    <row r="750">
      <c r="A750" t="inlineStr">
        <is>
          <t>流動負債合計</t>
        </is>
      </c>
      <c r="B750" t="inlineStr">
        <is>
          <t>Total Current Liabilities</t>
        </is>
      </c>
      <c r="C750" t="inlineStr">
        <is>
          <t>FY2023 Q2</t>
        </is>
      </c>
      <c r="D750" t="n">
        <v>685384000</v>
      </c>
      <c r="E750" t="inlineStr">
        <is>
          <t>LiabilitiesCurrent</t>
        </is>
      </c>
      <c r="F750" t="inlineStr">
        <is>
          <t>10-Q</t>
        </is>
      </c>
      <c r="G750" t="inlineStr">
        <is>
          <t>2023-08-08</t>
        </is>
      </c>
      <c r="H750" t="inlineStr">
        <is>
          <t>2023-08-08</t>
        </is>
      </c>
      <c r="I750" t="inlineStr">
        <is>
          <t>2023-06-30</t>
        </is>
      </c>
      <c r="J750" t="inlineStr">
        <is>
          <t>USD</t>
        </is>
      </c>
      <c r="K750" t="inlineStr">
        <is>
          <t>財報直接申報值</t>
        </is>
      </c>
    </row>
    <row r="751">
      <c r="A751" t="inlineStr">
        <is>
          <t>流動負債合計</t>
        </is>
      </c>
      <c r="B751" t="inlineStr">
        <is>
          <t>Total Current Liabilities</t>
        </is>
      </c>
      <c r="C751" t="inlineStr">
        <is>
          <t>FY2023 Q3</t>
        </is>
      </c>
      <c r="D751" t="n">
        <v>688925000</v>
      </c>
      <c r="E751" t="inlineStr">
        <is>
          <t>LiabilitiesCurrent</t>
        </is>
      </c>
      <c r="F751" t="inlineStr">
        <is>
          <t>10-Q</t>
        </is>
      </c>
      <c r="G751" t="inlineStr">
        <is>
          <t>2023-11-03</t>
        </is>
      </c>
      <c r="H751" t="inlineStr">
        <is>
          <t>2023-11-03</t>
        </is>
      </c>
      <c r="I751" t="inlineStr">
        <is>
          <t>2023-09-30</t>
        </is>
      </c>
      <c r="J751" t="inlineStr">
        <is>
          <t>USD</t>
        </is>
      </c>
      <c r="K751" t="inlineStr">
        <is>
          <t>財報直接申報值</t>
        </is>
      </c>
    </row>
    <row r="752">
      <c r="A752" t="inlineStr">
        <is>
          <t>流動負債合計</t>
        </is>
      </c>
      <c r="B752" t="inlineStr">
        <is>
          <t>Total Current Liabilities</t>
        </is>
      </c>
      <c r="C752" t="inlineStr">
        <is>
          <t>FY2023 Q4</t>
        </is>
      </c>
      <c r="D752" t="n">
        <v>746018000</v>
      </c>
      <c r="E752" t="inlineStr">
        <is>
          <t>LiabilitiesCurrent</t>
        </is>
      </c>
      <c r="F752" t="inlineStr">
        <is>
          <t>10-K</t>
        </is>
      </c>
      <c r="G752" t="inlineStr">
        <is>
          <t>2024-02-20</t>
        </is>
      </c>
      <c r="H752" t="inlineStr">
        <is>
          <t>2025-02-18</t>
        </is>
      </c>
      <c r="I752" t="inlineStr">
        <is>
          <t>2023-12-31</t>
        </is>
      </c>
      <c r="J752" t="inlineStr">
        <is>
          <t>USD</t>
        </is>
      </c>
      <c r="K752" t="inlineStr">
        <is>
          <t>財報直接申報值</t>
        </is>
      </c>
    </row>
    <row r="753">
      <c r="A753" t="inlineStr">
        <is>
          <t>流動負債合計</t>
        </is>
      </c>
      <c r="B753" t="inlineStr">
        <is>
          <t>Total Current Liabilities</t>
        </is>
      </c>
      <c r="C753" t="inlineStr">
        <is>
          <t>FY2024 Q1</t>
        </is>
      </c>
      <c r="D753" t="n">
        <v>750553000</v>
      </c>
      <c r="E753" t="inlineStr">
        <is>
          <t>LiabilitiesCurrent</t>
        </is>
      </c>
      <c r="F753" t="inlineStr">
        <is>
          <t>10-Q</t>
        </is>
      </c>
      <c r="G753" t="inlineStr">
        <is>
          <t>2024-05-07</t>
        </is>
      </c>
      <c r="H753" t="inlineStr">
        <is>
          <t>2024-05-07</t>
        </is>
      </c>
      <c r="I753" t="inlineStr">
        <is>
          <t>2024-03-31</t>
        </is>
      </c>
      <c r="J753" t="inlineStr">
        <is>
          <t>USD</t>
        </is>
      </c>
      <c r="K753" t="inlineStr">
        <is>
          <t>財報直接申報值</t>
        </is>
      </c>
    </row>
    <row r="754">
      <c r="A754" t="inlineStr">
        <is>
          <t>流動負債合計</t>
        </is>
      </c>
      <c r="B754" t="inlineStr">
        <is>
          <t>Total Current Liabilities</t>
        </is>
      </c>
      <c r="C754" t="inlineStr">
        <is>
          <t>FY2024 Q2</t>
        </is>
      </c>
      <c r="D754" t="n">
        <v>806919000</v>
      </c>
      <c r="E754" t="inlineStr">
        <is>
          <t>LiabilitiesCurrent</t>
        </is>
      </c>
      <c r="F754" t="inlineStr">
        <is>
          <t>10-Q</t>
        </is>
      </c>
      <c r="G754" t="inlineStr">
        <is>
          <t>2024-08-06</t>
        </is>
      </c>
      <c r="H754" t="inlineStr">
        <is>
          <t>2024-08-06</t>
        </is>
      </c>
      <c r="I754" t="inlineStr">
        <is>
          <t>2024-06-30</t>
        </is>
      </c>
      <c r="J754" t="inlineStr">
        <is>
          <t>USD</t>
        </is>
      </c>
      <c r="K754" t="inlineStr">
        <is>
          <t>財報直接申報值</t>
        </is>
      </c>
    </row>
    <row r="755">
      <c r="A755" t="inlineStr">
        <is>
          <t>流動負債合計</t>
        </is>
      </c>
      <c r="B755" t="inlineStr">
        <is>
          <t>Total Current Liabilities</t>
        </is>
      </c>
      <c r="C755" t="inlineStr">
        <is>
          <t>FY2024 Q3</t>
        </is>
      </c>
      <c r="D755" t="n">
        <v>943456000</v>
      </c>
      <c r="E755" t="inlineStr">
        <is>
          <t>LiabilitiesCurrent</t>
        </is>
      </c>
      <c r="F755" t="inlineStr">
        <is>
          <t>10-Q</t>
        </is>
      </c>
      <c r="G755" t="inlineStr">
        <is>
          <t>2024-11-05</t>
        </is>
      </c>
      <c r="H755" t="inlineStr">
        <is>
          <t>2024-11-05</t>
        </is>
      </c>
      <c r="I755" t="inlineStr">
        <is>
          <t>2024-09-30</t>
        </is>
      </c>
      <c r="J755" t="inlineStr">
        <is>
          <t>USD</t>
        </is>
      </c>
      <c r="K755" t="inlineStr">
        <is>
          <t>財報直接申報值</t>
        </is>
      </c>
    </row>
    <row r="756">
      <c r="A756" t="inlineStr">
        <is>
          <t>流動負債合計</t>
        </is>
      </c>
      <c r="B756" t="inlineStr">
        <is>
          <t>Total Current Liabilities</t>
        </is>
      </c>
      <c r="C756" t="inlineStr">
        <is>
          <t>FY2024 Q4</t>
        </is>
      </c>
      <c r="D756" t="n">
        <v>996018000</v>
      </c>
      <c r="E756" t="inlineStr">
        <is>
          <t>LiabilitiesCurrent</t>
        </is>
      </c>
      <c r="F756" t="inlineStr">
        <is>
          <t>10-K</t>
        </is>
      </c>
      <c r="G756" t="inlineStr">
        <is>
          <t>2025-02-18</t>
        </is>
      </c>
      <c r="H756" t="inlineStr">
        <is>
          <t>2026-02-17</t>
        </is>
      </c>
      <c r="I756" t="inlineStr">
        <is>
          <t>2024-12-31</t>
        </is>
      </c>
      <c r="J756" t="inlineStr">
        <is>
          <t>USD</t>
        </is>
      </c>
      <c r="K756" t="inlineStr">
        <is>
          <t>財報直接申報值</t>
        </is>
      </c>
    </row>
    <row r="757">
      <c r="A757" t="inlineStr">
        <is>
          <t>流動負債合計</t>
        </is>
      </c>
      <c r="B757" t="inlineStr">
        <is>
          <t>Total Current Liabilities</t>
        </is>
      </c>
      <c r="C757" t="inlineStr">
        <is>
          <t>FY2025 Q1</t>
        </is>
      </c>
      <c r="D757" t="n">
        <v>967443000</v>
      </c>
      <c r="E757" t="inlineStr">
        <is>
          <t>LiabilitiesCurrent</t>
        </is>
      </c>
      <c r="F757" t="inlineStr">
        <is>
          <t>10-Q</t>
        </is>
      </c>
      <c r="G757" t="inlineStr">
        <is>
          <t>2025-05-06</t>
        </is>
      </c>
      <c r="H757" t="inlineStr">
        <is>
          <t>2025-05-06</t>
        </is>
      </c>
      <c r="I757" t="inlineStr">
        <is>
          <t>2025-03-31</t>
        </is>
      </c>
      <c r="J757" t="inlineStr">
        <is>
          <t>USD</t>
        </is>
      </c>
      <c r="K757" t="inlineStr">
        <is>
          <t>財報直接申報值</t>
        </is>
      </c>
    </row>
    <row r="758">
      <c r="A758" t="inlineStr">
        <is>
          <t>流動負債合計</t>
        </is>
      </c>
      <c r="B758" t="inlineStr">
        <is>
          <t>Total Current Liabilities</t>
        </is>
      </c>
      <c r="C758" t="inlineStr">
        <is>
          <t>FY2025 Q2</t>
        </is>
      </c>
      <c r="D758" t="n">
        <v>1089640000</v>
      </c>
      <c r="E758" t="inlineStr">
        <is>
          <t>LiabilitiesCurrent</t>
        </is>
      </c>
      <c r="F758" t="inlineStr">
        <is>
          <t>10-Q</t>
        </is>
      </c>
      <c r="G758" t="inlineStr">
        <is>
          <t>2025-08-05</t>
        </is>
      </c>
      <c r="H758" t="inlineStr">
        <is>
          <t>2025-08-05</t>
        </is>
      </c>
      <c r="I758" t="inlineStr">
        <is>
          <t>2025-06-30</t>
        </is>
      </c>
      <c r="J758" t="inlineStr">
        <is>
          <t>USD</t>
        </is>
      </c>
      <c r="K758" t="inlineStr">
        <is>
          <t>財報直接申報值</t>
        </is>
      </c>
    </row>
    <row r="759">
      <c r="A759" t="inlineStr">
        <is>
          <t>流動負債合計</t>
        </is>
      </c>
      <c r="B759" t="inlineStr">
        <is>
          <t>Total Current Liabilities</t>
        </is>
      </c>
      <c r="C759" t="inlineStr">
        <is>
          <t>FY2025 Q3</t>
        </is>
      </c>
      <c r="D759" t="n">
        <v>1180403000</v>
      </c>
      <c r="E759" t="inlineStr">
        <is>
          <t>LiabilitiesCurrent</t>
        </is>
      </c>
      <c r="F759" t="inlineStr">
        <is>
          <t>10-Q</t>
        </is>
      </c>
      <c r="G759" t="inlineStr">
        <is>
          <t>2025-11-04</t>
        </is>
      </c>
      <c r="H759" t="inlineStr">
        <is>
          <t>2025-11-04</t>
        </is>
      </c>
      <c r="I759" t="inlineStr">
        <is>
          <t>2025-09-30</t>
        </is>
      </c>
      <c r="J759" t="inlineStr">
        <is>
          <t>USD</t>
        </is>
      </c>
      <c r="K759" t="inlineStr">
        <is>
          <t>財報直接申報值</t>
        </is>
      </c>
    </row>
    <row r="760">
      <c r="A760" t="inlineStr">
        <is>
          <t>流動負債合計</t>
        </is>
      </c>
      <c r="B760" t="inlineStr">
        <is>
          <t>Total Current Liabilities</t>
        </is>
      </c>
      <c r="C760" t="inlineStr">
        <is>
          <t>FY2025 Q4</t>
        </is>
      </c>
      <c r="D760" t="n">
        <v>1175581000</v>
      </c>
      <c r="E760" t="inlineStr">
        <is>
          <t>LiabilitiesCurrent</t>
        </is>
      </c>
      <c r="F760" t="inlineStr">
        <is>
          <t>10-Q</t>
        </is>
      </c>
      <c r="G760" t="inlineStr">
        <is>
          <t>2026-02-17</t>
        </is>
      </c>
      <c r="H760" t="inlineStr">
        <is>
          <t>2026-08-04</t>
        </is>
      </c>
      <c r="I760" t="inlineStr">
        <is>
          <t>2025-12-31</t>
        </is>
      </c>
      <c r="J760" t="inlineStr">
        <is>
          <t>USD</t>
        </is>
      </c>
      <c r="K760" t="inlineStr">
        <is>
          <t>財報直接申報值</t>
        </is>
      </c>
    </row>
    <row r="761">
      <c r="A761" t="inlineStr">
        <is>
          <t>流動負債合計</t>
        </is>
      </c>
      <c r="B761" t="inlineStr">
        <is>
          <t>Total Current Liabilities</t>
        </is>
      </c>
      <c r="C761" t="inlineStr">
        <is>
          <t>FY2026 Q1</t>
        </is>
      </c>
      <c r="D761" t="n">
        <v>1382949000</v>
      </c>
      <c r="E761" t="inlineStr">
        <is>
          <t>LiabilitiesCurrent</t>
        </is>
      </c>
      <c r="F761" t="inlineStr">
        <is>
          <t>10-Q</t>
        </is>
      </c>
      <c r="G761" t="inlineStr">
        <is>
          <t>2026-05-05</t>
        </is>
      </c>
      <c r="H761" t="inlineStr">
        <is>
          <t>2026-05-05</t>
        </is>
      </c>
      <c r="I761" t="inlineStr">
        <is>
          <t>2026-03-31</t>
        </is>
      </c>
      <c r="J761" t="inlineStr">
        <is>
          <t>USD</t>
        </is>
      </c>
      <c r="K761" t="inlineStr">
        <is>
          <t>財報直接申報值</t>
        </is>
      </c>
    </row>
    <row r="762">
      <c r="A762" t="inlineStr">
        <is>
          <t>流動負債合計</t>
        </is>
      </c>
      <c r="B762" t="inlineStr">
        <is>
          <t>Total Current Liabilities</t>
        </is>
      </c>
      <c r="C762" t="inlineStr">
        <is>
          <t>FY2026 Q2</t>
        </is>
      </c>
      <c r="D762" t="n">
        <v>1535582000</v>
      </c>
      <c r="E762" t="inlineStr">
        <is>
          <t>LiabilitiesCurrent</t>
        </is>
      </c>
      <c r="F762" t="inlineStr">
        <is>
          <t>10-Q</t>
        </is>
      </c>
      <c r="G762" t="inlineStr">
        <is>
          <t>2026-08-04</t>
        </is>
      </c>
      <c r="H762" t="inlineStr">
        <is>
          <t>2026-08-04</t>
        </is>
      </c>
      <c r="I762" t="inlineStr">
        <is>
          <t>2026-06-30</t>
        </is>
      </c>
      <c r="J762" t="inlineStr">
        <is>
          <t>USD</t>
        </is>
      </c>
      <c r="K762" t="inlineStr">
        <is>
          <t>財報直接申報值</t>
        </is>
      </c>
    </row>
    <row r="763">
      <c r="A763" t="inlineStr">
        <is>
          <t>長期負債</t>
        </is>
      </c>
      <c r="B763" t="inlineStr">
        <is>
          <t>Long-Term Debt</t>
        </is>
      </c>
      <c r="C763" t="inlineStr">
        <is>
          <t>FY2021 Q1</t>
        </is>
      </c>
      <c r="D763" t="n">
        <v>198185000</v>
      </c>
      <c r="E763" t="inlineStr">
        <is>
          <t>LongTermDebtNoncurrent</t>
        </is>
      </c>
      <c r="F763" t="inlineStr">
        <is>
          <t>10-Q</t>
        </is>
      </c>
      <c r="G763" t="inlineStr">
        <is>
          <t>2021-05-12</t>
        </is>
      </c>
      <c r="H763" t="inlineStr">
        <is>
          <t>2021-05-12</t>
        </is>
      </c>
      <c r="I763" t="inlineStr">
        <is>
          <t>2021-03-31</t>
        </is>
      </c>
      <c r="J763" t="inlineStr">
        <is>
          <t>USD</t>
        </is>
      </c>
      <c r="K763" t="inlineStr">
        <is>
          <t>財報直接申報值</t>
        </is>
      </c>
    </row>
    <row r="764">
      <c r="A764" t="inlineStr">
        <is>
          <t>長期負債</t>
        </is>
      </c>
      <c r="B764" t="inlineStr">
        <is>
          <t>Long-Term Debt</t>
        </is>
      </c>
      <c r="C764" t="inlineStr">
        <is>
          <t>FY2021 Q2</t>
        </is>
      </c>
      <c r="D764" t="n">
        <v>198185000</v>
      </c>
      <c r="E764" t="inlineStr">
        <is>
          <t>沿用前期（該季未申報）</t>
        </is>
      </c>
      <c r="I764" t="inlineStr">
        <is>
          <t>2021-03-31</t>
        </is>
      </c>
      <c r="J764" t="inlineStr">
        <is>
          <t>USD</t>
        </is>
      </c>
      <c r="K764" t="inlineStr">
        <is>
          <t>該季未申報，沿用前一期餘額（資產負債表科目）</t>
        </is>
      </c>
    </row>
    <row r="765">
      <c r="A765" t="inlineStr">
        <is>
          <t>長期負債</t>
        </is>
      </c>
      <c r="B765" t="inlineStr">
        <is>
          <t>Long-Term Debt</t>
        </is>
      </c>
      <c r="C765" t="inlineStr">
        <is>
          <t>FY2021 Q3</t>
        </is>
      </c>
      <c r="D765" t="n">
        <v>198185000</v>
      </c>
      <c r="E765" t="inlineStr">
        <is>
          <t>沿用前期（該季未申報）</t>
        </is>
      </c>
      <c r="I765" t="inlineStr">
        <is>
          <t>2021-03-31</t>
        </is>
      </c>
      <c r="J765" t="inlineStr">
        <is>
          <t>USD</t>
        </is>
      </c>
      <c r="K765" t="inlineStr">
        <is>
          <t>該季未申報，沿用前一期餘額（資產負債表科目）</t>
        </is>
      </c>
    </row>
    <row r="766">
      <c r="A766" t="inlineStr">
        <is>
          <t>長期負債</t>
        </is>
      </c>
      <c r="B766" t="inlineStr">
        <is>
          <t>Long-Term Debt</t>
        </is>
      </c>
      <c r="C766" t="inlineStr">
        <is>
          <t>FY2021 Q4</t>
        </is>
      </c>
      <c r="D766" t="n">
        <v>0</v>
      </c>
      <c r="E766" t="inlineStr">
        <is>
          <t>LongTermDebtNoncurrent</t>
        </is>
      </c>
      <c r="F766" t="inlineStr">
        <is>
          <t>10-K</t>
        </is>
      </c>
      <c r="G766" t="inlineStr">
        <is>
          <t>2022-02-24</t>
        </is>
      </c>
      <c r="H766" t="inlineStr">
        <is>
          <t>2022-02-24</t>
        </is>
      </c>
      <c r="I766" t="inlineStr">
        <is>
          <t>2021-12-31</t>
        </is>
      </c>
      <c r="J766" t="inlineStr">
        <is>
          <t>USD</t>
        </is>
      </c>
      <c r="K766" t="inlineStr">
        <is>
          <t>財報直接申報值</t>
        </is>
      </c>
    </row>
    <row r="767">
      <c r="A767" t="inlineStr">
        <is>
          <t>長期負債</t>
        </is>
      </c>
      <c r="B767" t="inlineStr">
        <is>
          <t>Long-Term Debt</t>
        </is>
      </c>
      <c r="C767" t="inlineStr">
        <is>
          <t>FY2022 Q1</t>
        </is>
      </c>
      <c r="D767" t="n">
        <v>0</v>
      </c>
      <c r="E767" t="inlineStr">
        <is>
          <t>沿用前期（該季未申報）</t>
        </is>
      </c>
      <c r="I767" t="inlineStr">
        <is>
          <t>2021-12-31</t>
        </is>
      </c>
      <c r="J767" t="inlineStr">
        <is>
          <t>USD</t>
        </is>
      </c>
      <c r="K767" t="inlineStr">
        <is>
          <t>該季未申報，沿用前一期餘額（資產負債表科目）</t>
        </is>
      </c>
    </row>
    <row r="768">
      <c r="A768" t="inlineStr">
        <is>
          <t>長期負債</t>
        </is>
      </c>
      <c r="B768" t="inlineStr">
        <is>
          <t>Long-Term Debt</t>
        </is>
      </c>
      <c r="C768" t="inlineStr">
        <is>
          <t>FY2022 Q2</t>
        </is>
      </c>
      <c r="D768" t="n">
        <v>0</v>
      </c>
      <c r="E768" t="inlineStr">
        <is>
          <t>沿用前期（該季未申報）</t>
        </is>
      </c>
      <c r="I768" t="inlineStr">
        <is>
          <t>2021-12-31</t>
        </is>
      </c>
      <c r="J768" t="inlineStr">
        <is>
          <t>USD</t>
        </is>
      </c>
      <c r="K768" t="inlineStr">
        <is>
          <t>該季未申報，沿用前一期餘額（資產負債表科目）</t>
        </is>
      </c>
    </row>
    <row r="769">
      <c r="A769" t="inlineStr">
        <is>
          <t>長期負債</t>
        </is>
      </c>
      <c r="B769" t="inlineStr">
        <is>
          <t>Long-Term Debt</t>
        </is>
      </c>
      <c r="C769" t="inlineStr">
        <is>
          <t>FY2022 Q3</t>
        </is>
      </c>
      <c r="D769" t="n">
        <v>0</v>
      </c>
      <c r="E769" t="inlineStr">
        <is>
          <t>沿用前期（該季未申報）</t>
        </is>
      </c>
      <c r="I769" t="inlineStr">
        <is>
          <t>2021-12-31</t>
        </is>
      </c>
      <c r="J769" t="inlineStr">
        <is>
          <t>USD</t>
        </is>
      </c>
      <c r="K769" t="inlineStr">
        <is>
          <t>該季未申報，沿用前一期餘額（資產負債表科目）</t>
        </is>
      </c>
    </row>
    <row r="770">
      <c r="A770" t="inlineStr">
        <is>
          <t>長期負債</t>
        </is>
      </c>
      <c r="B770" t="inlineStr">
        <is>
          <t>Long-Term Debt</t>
        </is>
      </c>
      <c r="C770" t="inlineStr">
        <is>
          <t>FY2022 Q4</t>
        </is>
      </c>
      <c r="D770" t="n">
        <v>0</v>
      </c>
      <c r="E770" t="inlineStr">
        <is>
          <t>無標籤，上限背書視為 0（未解釋非流動負債 1.0% 權益）</t>
        </is>
      </c>
      <c r="I770" t="inlineStr">
        <is>
          <t>2022-12-31</t>
        </is>
      </c>
      <c r="J770" t="inlineStr">
        <is>
          <t>USD</t>
        </is>
      </c>
      <c r="K770" t="inlineStr">
        <is>
          <t>Q4推算＝全年−前三季（或由累計值差分還原）</t>
        </is>
      </c>
    </row>
    <row r="771">
      <c r="A771" t="inlineStr">
        <is>
          <t>長期負債</t>
        </is>
      </c>
      <c r="B771" t="inlineStr">
        <is>
          <t>Long-Term Debt</t>
        </is>
      </c>
      <c r="C771" t="inlineStr">
        <is>
          <t>FY2023 Q1</t>
        </is>
      </c>
      <c r="D771" t="n">
        <v>0</v>
      </c>
      <c r="E771" t="inlineStr">
        <is>
          <t>無標籤，上限背書視為 0（未解釋非流動負債 2.6% 權益）</t>
        </is>
      </c>
      <c r="I771" t="inlineStr">
        <is>
          <t>2023-03-31</t>
        </is>
      </c>
      <c r="J771" t="inlineStr">
        <is>
          <t>USD</t>
        </is>
      </c>
      <c r="K771" t="inlineStr">
        <is>
          <t>Q4推算＝全年−前三季（或由累計值差分還原）</t>
        </is>
      </c>
    </row>
    <row r="772">
      <c r="A772" t="inlineStr">
        <is>
          <t>長期負債</t>
        </is>
      </c>
      <c r="B772" t="inlineStr">
        <is>
          <t>Long-Term Debt</t>
        </is>
      </c>
      <c r="C772" t="inlineStr">
        <is>
          <t>FY2023 Q2</t>
        </is>
      </c>
      <c r="D772" t="n">
        <v>0</v>
      </c>
      <c r="E772" t="inlineStr">
        <is>
          <t>無標籤，上限背書視為 0（未解釋非流動負債 2.2% 權益）</t>
        </is>
      </c>
      <c r="I772" t="inlineStr">
        <is>
          <t>2023-06-30</t>
        </is>
      </c>
      <c r="J772" t="inlineStr">
        <is>
          <t>USD</t>
        </is>
      </c>
      <c r="K772" t="inlineStr">
        <is>
          <t>Q4推算＝全年−前三季（或由累計值差分還原）</t>
        </is>
      </c>
    </row>
    <row r="773">
      <c r="A773" t="inlineStr">
        <is>
          <t>長期負債</t>
        </is>
      </c>
      <c r="B773" t="inlineStr">
        <is>
          <t>Long-Term Debt</t>
        </is>
      </c>
      <c r="C773" t="inlineStr">
        <is>
          <t>FY2023 Q3</t>
        </is>
      </c>
      <c r="D773" t="n">
        <v>0</v>
      </c>
      <c r="E773" t="inlineStr">
        <is>
          <t>無標籤，上限背書視為 0（未解釋非流動負債 1.5% 權益）</t>
        </is>
      </c>
      <c r="I773" t="inlineStr">
        <is>
          <t>2023-09-30</t>
        </is>
      </c>
      <c r="J773" t="inlineStr">
        <is>
          <t>USD</t>
        </is>
      </c>
      <c r="K773" t="inlineStr">
        <is>
          <t>Q4推算＝全年−前三季（或由累計值差分還原）</t>
        </is>
      </c>
    </row>
    <row r="774">
      <c r="A774" t="inlineStr">
        <is>
          <t>長期負債</t>
        </is>
      </c>
      <c r="B774" t="inlineStr">
        <is>
          <t>Long-Term Debt</t>
        </is>
      </c>
      <c r="C774" t="inlineStr">
        <is>
          <t>FY2023 Q4</t>
        </is>
      </c>
      <c r="D774" t="n">
        <v>0</v>
      </c>
      <c r="E774" t="inlineStr">
        <is>
          <t>無標籤，上限背書視為 0（未解釋非流動負債 1.2% 權益）</t>
        </is>
      </c>
      <c r="I774" t="inlineStr">
        <is>
          <t>2023-12-31</t>
        </is>
      </c>
      <c r="J774" t="inlineStr">
        <is>
          <t>USD</t>
        </is>
      </c>
      <c r="K774" t="inlineStr">
        <is>
          <t>Q4推算＝全年−前三季（或由累計值差分還原）</t>
        </is>
      </c>
    </row>
    <row r="775">
      <c r="A775" t="inlineStr">
        <is>
          <t>長期負債</t>
        </is>
      </c>
      <c r="B775" t="inlineStr">
        <is>
          <t>Long-Term Debt</t>
        </is>
      </c>
      <c r="C775" t="inlineStr">
        <is>
          <t>FY2024 Q1</t>
        </is>
      </c>
      <c r="D775" t="n">
        <v>0</v>
      </c>
      <c r="E775" t="inlineStr">
        <is>
          <t>無標籤，上限背書視為 0（未解釋非流動負債 0.9% 權益）</t>
        </is>
      </c>
      <c r="I775" t="inlineStr">
        <is>
          <t>2024-03-31</t>
        </is>
      </c>
      <c r="J775" t="inlineStr">
        <is>
          <t>USD</t>
        </is>
      </c>
      <c r="K775" t="inlineStr">
        <is>
          <t>Q4推算＝全年−前三季（或由累計值差分還原）</t>
        </is>
      </c>
    </row>
    <row r="776">
      <c r="A776" t="inlineStr">
        <is>
          <t>長期負債</t>
        </is>
      </c>
      <c r="B776" t="inlineStr">
        <is>
          <t>Long-Term Debt</t>
        </is>
      </c>
      <c r="C776" t="inlineStr">
        <is>
          <t>FY2024 Q2</t>
        </is>
      </c>
      <c r="D776" t="n">
        <v>0</v>
      </c>
      <c r="E776" t="inlineStr">
        <is>
          <t>無標籤，上限背書視為 0（未解釋非流動負債 0.8% 權益）</t>
        </is>
      </c>
      <c r="I776" t="inlineStr">
        <is>
          <t>2024-06-30</t>
        </is>
      </c>
      <c r="J776" t="inlineStr">
        <is>
          <t>USD</t>
        </is>
      </c>
      <c r="K776" t="inlineStr">
        <is>
          <t>Q4推算＝全年−前三季（或由累計值差分還原）</t>
        </is>
      </c>
    </row>
    <row r="777">
      <c r="A777" t="inlineStr">
        <is>
          <t>長期負債</t>
        </is>
      </c>
      <c r="B777" t="inlineStr">
        <is>
          <t>Long-Term Debt</t>
        </is>
      </c>
      <c r="C777" t="inlineStr">
        <is>
          <t>FY2024 Q3</t>
        </is>
      </c>
      <c r="D777" t="n">
        <v>0</v>
      </c>
      <c r="E777" t="inlineStr">
        <is>
          <t>無標籤，上限背書視為 0（未解釋非流動負債 0.6% 權益）</t>
        </is>
      </c>
      <c r="I777" t="inlineStr">
        <is>
          <t>2024-09-30</t>
        </is>
      </c>
      <c r="J777" t="inlineStr">
        <is>
          <t>USD</t>
        </is>
      </c>
      <c r="K777" t="inlineStr">
        <is>
          <t>Q4推算＝全年−前三季（或由累計值差分還原）</t>
        </is>
      </c>
    </row>
    <row r="778">
      <c r="A778" t="inlineStr">
        <is>
          <t>長期負債</t>
        </is>
      </c>
      <c r="B778" t="inlineStr">
        <is>
          <t>Long-Term Debt</t>
        </is>
      </c>
      <c r="C778" t="inlineStr">
        <is>
          <t>FY2024 Q4</t>
        </is>
      </c>
      <c r="D778" t="n">
        <v>0</v>
      </c>
      <c r="E778" t="inlineStr">
        <is>
          <t>無標籤，上限背書視為 0（未解釋非流動負債 1.1% 權益）</t>
        </is>
      </c>
      <c r="I778" t="inlineStr">
        <is>
          <t>2024-12-31</t>
        </is>
      </c>
      <c r="J778" t="inlineStr">
        <is>
          <t>USD</t>
        </is>
      </c>
      <c r="K778" t="inlineStr">
        <is>
          <t>Q4推算＝全年−前三季（或由累計值差分還原）</t>
        </is>
      </c>
    </row>
    <row r="779">
      <c r="A779" t="inlineStr">
        <is>
          <t>長期負債</t>
        </is>
      </c>
      <c r="B779" t="inlineStr">
        <is>
          <t>Long-Term Debt</t>
        </is>
      </c>
      <c r="C779" t="inlineStr">
        <is>
          <t>FY2025 Q1</t>
        </is>
      </c>
      <c r="D779" t="n">
        <v>0</v>
      </c>
      <c r="E779" t="inlineStr">
        <is>
          <t>無標籤，上限背書視為 0（未解釋非流動負債 0.9% 權益）</t>
        </is>
      </c>
      <c r="I779" t="inlineStr">
        <is>
          <t>2025-03-31</t>
        </is>
      </c>
      <c r="J779" t="inlineStr">
        <is>
          <t>USD</t>
        </is>
      </c>
      <c r="K779" t="inlineStr">
        <is>
          <t>Q4推算＝全年−前三季（或由累計值差分還原）</t>
        </is>
      </c>
    </row>
    <row r="780">
      <c r="A780" t="inlineStr">
        <is>
          <t>長期負債</t>
        </is>
      </c>
      <c r="B780" t="inlineStr">
        <is>
          <t>Long-Term Debt</t>
        </is>
      </c>
      <c r="C780" t="inlineStr">
        <is>
          <t>FY2025 Q2</t>
        </is>
      </c>
      <c r="D780" t="n">
        <v>0</v>
      </c>
      <c r="E780" t="inlineStr">
        <is>
          <t>無標籤，上限背書視為 0（未解釋非流動負債 1.0% 權益）</t>
        </is>
      </c>
      <c r="I780" t="inlineStr">
        <is>
          <t>2025-06-30</t>
        </is>
      </c>
      <c r="J780" t="inlineStr">
        <is>
          <t>USD</t>
        </is>
      </c>
      <c r="K780" t="inlineStr">
        <is>
          <t>Q4推算＝全年−前三季（或由累計值差分還原）</t>
        </is>
      </c>
    </row>
    <row r="781">
      <c r="A781" t="inlineStr">
        <is>
          <t>長期負債</t>
        </is>
      </c>
      <c r="B781" t="inlineStr">
        <is>
          <t>Long-Term Debt</t>
        </is>
      </c>
      <c r="C781" t="inlineStr">
        <is>
          <t>FY2025 Q3</t>
        </is>
      </c>
      <c r="D781" t="n">
        <v>0</v>
      </c>
      <c r="E781" t="inlineStr">
        <is>
          <t>無標籤，上限背書視為 0（未解釋非流動負債 0.9% 權益）</t>
        </is>
      </c>
      <c r="I781" t="inlineStr">
        <is>
          <t>2025-09-30</t>
        </is>
      </c>
      <c r="J781" t="inlineStr">
        <is>
          <t>USD</t>
        </is>
      </c>
      <c r="K781" t="inlineStr">
        <is>
          <t>Q4推算＝全年−前三季（或由累計值差分還原）</t>
        </is>
      </c>
    </row>
    <row r="782">
      <c r="A782" t="inlineStr">
        <is>
          <t>長期負債</t>
        </is>
      </c>
      <c r="B782" t="inlineStr">
        <is>
          <t>Long-Term Debt</t>
        </is>
      </c>
      <c r="C782" t="inlineStr">
        <is>
          <t>FY2025 Q4</t>
        </is>
      </c>
      <c r="D782" t="n">
        <v>0</v>
      </c>
      <c r="E782" t="inlineStr">
        <is>
          <t>無標籤，上限背書視為 0（未解釋非流動負債 0.7% 權益）</t>
        </is>
      </c>
      <c r="I782" t="inlineStr">
        <is>
          <t>2025-12-31</t>
        </is>
      </c>
      <c r="J782" t="inlineStr">
        <is>
          <t>USD</t>
        </is>
      </c>
      <c r="K782" t="inlineStr">
        <is>
          <t>Q4推算＝全年−前三季（或由累計值差分還原）</t>
        </is>
      </c>
    </row>
    <row r="783">
      <c r="A783" t="inlineStr">
        <is>
          <t>長期負債</t>
        </is>
      </c>
      <c r="B783" t="inlineStr">
        <is>
          <t>Long-Term Debt</t>
        </is>
      </c>
      <c r="C783" t="inlineStr">
        <is>
          <t>FY2026 Q1</t>
        </is>
      </c>
      <c r="D783" t="n">
        <v>0</v>
      </c>
      <c r="E783" t="inlineStr">
        <is>
          <t>無標籤，上限背書視為 0（未解釋非流動負債 0.6% 權益）</t>
        </is>
      </c>
      <c r="I783" t="inlineStr">
        <is>
          <t>2026-03-31</t>
        </is>
      </c>
      <c r="J783" t="inlineStr">
        <is>
          <t>USD</t>
        </is>
      </c>
      <c r="K783" t="inlineStr">
        <is>
          <t>Q4推算＝全年−前三季（或由累計值差分還原）</t>
        </is>
      </c>
    </row>
    <row r="784">
      <c r="A784" t="inlineStr">
        <is>
          <t>長期負債</t>
        </is>
      </c>
      <c r="B784" t="inlineStr">
        <is>
          <t>Long-Term Debt</t>
        </is>
      </c>
      <c r="C784" t="inlineStr">
        <is>
          <t>FY2026 Q2</t>
        </is>
      </c>
      <c r="D784" t="n">
        <v>0</v>
      </c>
      <c r="E784" t="inlineStr">
        <is>
          <t>無標籤，上限背書視為 0（未解釋非流動負債 0.5% 權益）</t>
        </is>
      </c>
      <c r="I784" t="inlineStr">
        <is>
          <t>2026-06-30</t>
        </is>
      </c>
      <c r="J784" t="inlineStr">
        <is>
          <t>USD</t>
        </is>
      </c>
      <c r="K784" t="inlineStr">
        <is>
          <t>Q4推算＝全年−前三季（或由累計值差分還原）</t>
        </is>
      </c>
    </row>
    <row r="785">
      <c r="A785" t="inlineStr">
        <is>
          <t>有息負債合計</t>
        </is>
      </c>
      <c r="B785" t="inlineStr">
        <is>
          <t>Total Debt</t>
        </is>
      </c>
      <c r="C785" t="inlineStr">
        <is>
          <t>FY2021 Q1</t>
        </is>
      </c>
      <c r="D785" t="n">
        <v>420614000</v>
      </c>
      <c r="E785" t="inlineStr">
        <is>
          <t>推算：long_term_debt + short_term_debt? + operating_lease_liab_nc?</t>
        </is>
      </c>
      <c r="I785" t="inlineStr">
        <is>
          <t>2021-03-31</t>
        </is>
      </c>
      <c r="J785" t="inlineStr">
        <is>
          <t>USD</t>
        </is>
      </c>
      <c r="K785" t="inlineStr">
        <is>
          <t>由其他科目計算：long_term_debt + short_term_debt? + operating_lease_liab_nc?</t>
        </is>
      </c>
    </row>
    <row r="786">
      <c r="A786" t="inlineStr">
        <is>
          <t>有息負債合計</t>
        </is>
      </c>
      <c r="B786" t="inlineStr">
        <is>
          <t>Total Debt</t>
        </is>
      </c>
      <c r="C786" t="inlineStr">
        <is>
          <t>FY2021 Q2</t>
        </is>
      </c>
      <c r="D786" t="n">
        <v>414815000</v>
      </c>
      <c r="E786" t="inlineStr">
        <is>
          <t>推算：long_term_debt + short_term_debt? + operating_lease_liab_nc?</t>
        </is>
      </c>
      <c r="I786" t="inlineStr">
        <is>
          <t>2021-03-31</t>
        </is>
      </c>
      <c r="J786" t="inlineStr">
        <is>
          <t>USD</t>
        </is>
      </c>
      <c r="K786" t="inlineStr">
        <is>
          <t>由其他科目計算：long_term_debt + short_term_debt? + operating_lease_liab_nc?</t>
        </is>
      </c>
    </row>
    <row r="787">
      <c r="A787" t="inlineStr">
        <is>
          <t>有息負債合計</t>
        </is>
      </c>
      <c r="B787" t="inlineStr">
        <is>
          <t>Total Debt</t>
        </is>
      </c>
      <c r="C787" t="inlineStr">
        <is>
          <t>FY2021 Q3</t>
        </is>
      </c>
      <c r="D787" t="n">
        <v>417831000</v>
      </c>
      <c r="E787" t="inlineStr">
        <is>
          <t>推算：long_term_debt + short_term_debt? + operating_lease_liab_nc?</t>
        </is>
      </c>
      <c r="I787" t="inlineStr">
        <is>
          <t>2021-03-31</t>
        </is>
      </c>
      <c r="J787" t="inlineStr">
        <is>
          <t>USD</t>
        </is>
      </c>
      <c r="K787" t="inlineStr">
        <is>
          <t>由其他科目計算：long_term_debt + short_term_debt? + operating_lease_liab_nc?</t>
        </is>
      </c>
    </row>
    <row r="788">
      <c r="A788" t="inlineStr">
        <is>
          <t>有息負債合計</t>
        </is>
      </c>
      <c r="B788" t="inlineStr">
        <is>
          <t>Total Debt</t>
        </is>
      </c>
      <c r="C788" t="inlineStr">
        <is>
          <t>FY2021 Q4</t>
        </is>
      </c>
      <c r="D788" t="n">
        <v>220146000</v>
      </c>
      <c r="E788" t="inlineStr">
        <is>
          <t>推算：long_term_debt + short_term_debt? + operating_lease_liab_nc?</t>
        </is>
      </c>
      <c r="I788" t="inlineStr">
        <is>
          <t>2021-12-31</t>
        </is>
      </c>
      <c r="J788" t="inlineStr">
        <is>
          <t>USD</t>
        </is>
      </c>
      <c r="K788" t="inlineStr">
        <is>
          <t>由其他科目計算：long_term_debt + short_term_debt? + operating_lease_liab_nc?</t>
        </is>
      </c>
    </row>
    <row r="789">
      <c r="A789" t="inlineStr">
        <is>
          <t>有息負債合計</t>
        </is>
      </c>
      <c r="B789" t="inlineStr">
        <is>
          <t>Total Debt</t>
        </is>
      </c>
      <c r="C789" t="inlineStr">
        <is>
          <t>FY2022 Q1</t>
        </is>
      </c>
      <c r="D789" t="n">
        <v>227617000</v>
      </c>
      <c r="E789" t="inlineStr">
        <is>
          <t>推算：long_term_debt + short_term_debt? + operating_lease_liab_nc?</t>
        </is>
      </c>
      <c r="I789" t="inlineStr">
        <is>
          <t>2021-12-31</t>
        </is>
      </c>
      <c r="J789" t="inlineStr">
        <is>
          <t>USD</t>
        </is>
      </c>
      <c r="K789" t="inlineStr">
        <is>
          <t>由其他科目計算：long_term_debt + short_term_debt? + operating_lease_liab_nc?</t>
        </is>
      </c>
    </row>
    <row r="790">
      <c r="A790" t="inlineStr">
        <is>
          <t>有息負債合計</t>
        </is>
      </c>
      <c r="B790" t="inlineStr">
        <is>
          <t>Total Debt</t>
        </is>
      </c>
      <c r="C790" t="inlineStr">
        <is>
          <t>FY2022 Q2</t>
        </is>
      </c>
      <c r="D790" t="n">
        <v>216059000</v>
      </c>
      <c r="E790" t="inlineStr">
        <is>
          <t>推算：long_term_debt + short_term_debt? + operating_lease_liab_nc?</t>
        </is>
      </c>
      <c r="I790" t="inlineStr">
        <is>
          <t>2021-12-31</t>
        </is>
      </c>
      <c r="J790" t="inlineStr">
        <is>
          <t>USD</t>
        </is>
      </c>
      <c r="K790" t="inlineStr">
        <is>
          <t>由其他科目計算：long_term_debt + short_term_debt? + operating_lease_liab_nc?</t>
        </is>
      </c>
    </row>
    <row r="791">
      <c r="A791" t="inlineStr">
        <is>
          <t>有息負債合計</t>
        </is>
      </c>
      <c r="B791" t="inlineStr">
        <is>
          <t>Total Debt</t>
        </is>
      </c>
      <c r="C791" t="inlineStr">
        <is>
          <t>FY2022 Q3</t>
        </is>
      </c>
      <c r="D791" t="n">
        <v>204903000</v>
      </c>
      <c r="E791" t="inlineStr">
        <is>
          <t>推算：long_term_debt + short_term_debt? + operating_lease_liab_nc?</t>
        </is>
      </c>
      <c r="I791" t="inlineStr">
        <is>
          <t>2021-12-31</t>
        </is>
      </c>
      <c r="J791" t="inlineStr">
        <is>
          <t>USD</t>
        </is>
      </c>
      <c r="K791" t="inlineStr">
        <is>
          <t>由其他科目計算：long_term_debt + short_term_debt? + operating_lease_liab_nc?</t>
        </is>
      </c>
    </row>
    <row r="792">
      <c r="A792" t="inlineStr">
        <is>
          <t>有息負債合計</t>
        </is>
      </c>
      <c r="B792" t="inlineStr">
        <is>
          <t>Total Debt</t>
        </is>
      </c>
      <c r="C792" t="inlineStr">
        <is>
          <t>FY2022 Q4</t>
        </is>
      </c>
      <c r="D792" t="n">
        <v>204305000</v>
      </c>
      <c r="E792" t="inlineStr">
        <is>
          <t>推算：long_term_debt + short_term_debt? + operating_lease_liab_nc?</t>
        </is>
      </c>
      <c r="I792" t="inlineStr">
        <is>
          <t>2022-12-31</t>
        </is>
      </c>
      <c r="J792" t="inlineStr">
        <is>
          <t>USD</t>
        </is>
      </c>
      <c r="K792" t="inlineStr">
        <is>
          <t>由其他科目計算：long_term_debt + short_term_debt? + operating_lease_liab_nc?</t>
        </is>
      </c>
    </row>
    <row r="793">
      <c r="A793" t="inlineStr">
        <is>
          <t>有息負債合計</t>
        </is>
      </c>
      <c r="B793" t="inlineStr">
        <is>
          <t>Total Debt</t>
        </is>
      </c>
      <c r="C793" t="inlineStr">
        <is>
          <t>FY2023 Q1</t>
        </is>
      </c>
      <c r="D793" t="n">
        <v>206422000</v>
      </c>
      <c r="E793" t="inlineStr">
        <is>
          <t>推算：long_term_debt + short_term_debt? + operating_lease_liab_nc?</t>
        </is>
      </c>
      <c r="I793" t="inlineStr">
        <is>
          <t>2023-03-31</t>
        </is>
      </c>
      <c r="J793" t="inlineStr">
        <is>
          <t>USD</t>
        </is>
      </c>
      <c r="K793" t="inlineStr">
        <is>
          <t>由其他科目計算：long_term_debt + short_term_debt? + operating_lease_liab_nc?</t>
        </is>
      </c>
    </row>
    <row r="794">
      <c r="A794" t="inlineStr">
        <is>
          <t>有息負債合計</t>
        </is>
      </c>
      <c r="B794" t="inlineStr">
        <is>
          <t>Total Debt</t>
        </is>
      </c>
      <c r="C794" t="inlineStr">
        <is>
          <t>FY2023 Q2</t>
        </is>
      </c>
      <c r="D794" t="n">
        <v>194134000</v>
      </c>
      <c r="E794" t="inlineStr">
        <is>
          <t>推算：long_term_debt + short_term_debt? + operating_lease_liab_nc?</t>
        </is>
      </c>
      <c r="I794" t="inlineStr">
        <is>
          <t>2023-06-30</t>
        </is>
      </c>
      <c r="J794" t="inlineStr">
        <is>
          <t>USD</t>
        </is>
      </c>
      <c r="K794" t="inlineStr">
        <is>
          <t>由其他科目計算：long_term_debt + short_term_debt? + operating_lease_liab_nc?</t>
        </is>
      </c>
    </row>
    <row r="795">
      <c r="A795" t="inlineStr">
        <is>
          <t>有息負債合計</t>
        </is>
      </c>
      <c r="B795" t="inlineStr">
        <is>
          <t>Total Debt</t>
        </is>
      </c>
      <c r="C795" t="inlineStr">
        <is>
          <t>FY2023 Q3</t>
        </is>
      </c>
      <c r="D795" t="n">
        <v>184067000</v>
      </c>
      <c r="E795" t="inlineStr">
        <is>
          <t>推算：long_term_debt + short_term_debt? + operating_lease_liab_nc?</t>
        </is>
      </c>
      <c r="I795" t="inlineStr">
        <is>
          <t>2023-09-30</t>
        </is>
      </c>
      <c r="J795" t="inlineStr">
        <is>
          <t>USD</t>
        </is>
      </c>
      <c r="K795" t="inlineStr">
        <is>
          <t>由其他科目計算：long_term_debt + short_term_debt? + operating_lease_liab_nc?</t>
        </is>
      </c>
    </row>
    <row r="796">
      <c r="A796" t="inlineStr">
        <is>
          <t>有息負債合計</t>
        </is>
      </c>
      <c r="B796" t="inlineStr">
        <is>
          <t>Total Debt</t>
        </is>
      </c>
      <c r="C796" t="inlineStr">
        <is>
          <t>FY2023 Q4</t>
        </is>
      </c>
      <c r="D796" t="n">
        <v>175216000</v>
      </c>
      <c r="E796" t="inlineStr">
        <is>
          <t>推算：long_term_debt + short_term_debt? + operating_lease_liab_nc?</t>
        </is>
      </c>
      <c r="I796" t="inlineStr">
        <is>
          <t>2023-12-31</t>
        </is>
      </c>
      <c r="J796" t="inlineStr">
        <is>
          <t>USD</t>
        </is>
      </c>
      <c r="K796" t="inlineStr">
        <is>
          <t>由其他科目計算：long_term_debt + short_term_debt? + operating_lease_liab_nc?</t>
        </is>
      </c>
    </row>
    <row r="797">
      <c r="A797" t="inlineStr">
        <is>
          <t>有息負債合計</t>
        </is>
      </c>
      <c r="B797" t="inlineStr">
        <is>
          <t>Total Debt</t>
        </is>
      </c>
      <c r="C797" t="inlineStr">
        <is>
          <t>FY2024 Q1</t>
        </is>
      </c>
      <c r="D797" t="n">
        <v>163013000</v>
      </c>
      <c r="E797" t="inlineStr">
        <is>
          <t>推算：long_term_debt + short_term_debt? + operating_lease_liab_nc?</t>
        </is>
      </c>
      <c r="I797" t="inlineStr">
        <is>
          <t>2024-03-31</t>
        </is>
      </c>
      <c r="J797" t="inlineStr">
        <is>
          <t>USD</t>
        </is>
      </c>
      <c r="K797" t="inlineStr">
        <is>
          <t>由其他科目計算：long_term_debt + short_term_debt? + operating_lease_liab_nc?</t>
        </is>
      </c>
    </row>
    <row r="798">
      <c r="A798" t="inlineStr">
        <is>
          <t>有息負債合計</t>
        </is>
      </c>
      <c r="B798" t="inlineStr">
        <is>
          <t>Total Debt</t>
        </is>
      </c>
      <c r="C798" t="inlineStr">
        <is>
          <t>FY2024 Q2</t>
        </is>
      </c>
      <c r="D798" t="n">
        <v>214334000</v>
      </c>
      <c r="E798" t="inlineStr">
        <is>
          <t>推算：long_term_debt + short_term_debt? + operating_lease_liab_nc?</t>
        </is>
      </c>
      <c r="I798" t="inlineStr">
        <is>
          <t>2024-06-30</t>
        </is>
      </c>
      <c r="J798" t="inlineStr">
        <is>
          <t>USD</t>
        </is>
      </c>
      <c r="K798" t="inlineStr">
        <is>
          <t>由其他科目計算：long_term_debt + short_term_debt? + operating_lease_liab_nc?</t>
        </is>
      </c>
    </row>
    <row r="799">
      <c r="A799" t="inlineStr">
        <is>
          <t>有息負債合計</t>
        </is>
      </c>
      <c r="B799" t="inlineStr">
        <is>
          <t>Total Debt</t>
        </is>
      </c>
      <c r="C799" t="inlineStr">
        <is>
          <t>FY2024 Q3</t>
        </is>
      </c>
      <c r="D799" t="n">
        <v>207278000</v>
      </c>
      <c r="E799" t="inlineStr">
        <is>
          <t>推算：long_term_debt + short_term_debt? + operating_lease_liab_nc?</t>
        </is>
      </c>
      <c r="I799" t="inlineStr">
        <is>
          <t>2024-09-30</t>
        </is>
      </c>
      <c r="J799" t="inlineStr">
        <is>
          <t>USD</t>
        </is>
      </c>
      <c r="K799" t="inlineStr">
        <is>
          <t>由其他科目計算：long_term_debt + short_term_debt? + operating_lease_liab_nc?</t>
        </is>
      </c>
    </row>
    <row r="800">
      <c r="A800" t="inlineStr">
        <is>
          <t>有息負債合計</t>
        </is>
      </c>
      <c r="B800" t="inlineStr">
        <is>
          <t>Total Debt</t>
        </is>
      </c>
      <c r="C800" t="inlineStr">
        <is>
          <t>FY2024 Q4</t>
        </is>
      </c>
      <c r="D800" t="n">
        <v>195226000</v>
      </c>
      <c r="E800" t="inlineStr">
        <is>
          <t>推算：long_term_debt + short_term_debt? + operating_lease_liab_nc?</t>
        </is>
      </c>
      <c r="I800" t="inlineStr">
        <is>
          <t>2024-12-31</t>
        </is>
      </c>
      <c r="J800" t="inlineStr">
        <is>
          <t>USD</t>
        </is>
      </c>
      <c r="K800" t="inlineStr">
        <is>
          <t>由其他科目計算：long_term_debt + short_term_debt? + operating_lease_liab_nc?</t>
        </is>
      </c>
    </row>
    <row r="801">
      <c r="A801" t="inlineStr">
        <is>
          <t>有息負債合計</t>
        </is>
      </c>
      <c r="B801" t="inlineStr">
        <is>
          <t>Total Debt</t>
        </is>
      </c>
      <c r="C801" t="inlineStr">
        <is>
          <t>FY2025 Q1</t>
        </is>
      </c>
      <c r="D801" t="n">
        <v>200177000</v>
      </c>
      <c r="E801" t="inlineStr">
        <is>
          <t>推算：long_term_debt + short_term_debt? + operating_lease_liab_nc?</t>
        </is>
      </c>
      <c r="I801" t="inlineStr">
        <is>
          <t>2025-03-31</t>
        </is>
      </c>
      <c r="J801" t="inlineStr">
        <is>
          <t>USD</t>
        </is>
      </c>
      <c r="K801" t="inlineStr">
        <is>
          <t>由其他科目計算：long_term_debt + short_term_debt? + operating_lease_liab_nc?</t>
        </is>
      </c>
    </row>
    <row r="802">
      <c r="A802" t="inlineStr">
        <is>
          <t>有息負債合計</t>
        </is>
      </c>
      <c r="B802" t="inlineStr">
        <is>
          <t>Total Debt</t>
        </is>
      </c>
      <c r="C802" t="inlineStr">
        <is>
          <t>FY2025 Q2</t>
        </is>
      </c>
      <c r="D802" t="n">
        <v>192347000</v>
      </c>
      <c r="E802" t="inlineStr">
        <is>
          <t>推算：long_term_debt + short_term_debt? + operating_lease_liab_nc?</t>
        </is>
      </c>
      <c r="I802" t="inlineStr">
        <is>
          <t>2025-06-30</t>
        </is>
      </c>
      <c r="J802" t="inlineStr">
        <is>
          <t>USD</t>
        </is>
      </c>
      <c r="K802" t="inlineStr">
        <is>
          <t>由其他科目計算：long_term_debt + short_term_debt? + operating_lease_liab_nc?</t>
        </is>
      </c>
    </row>
    <row r="803">
      <c r="A803" t="inlineStr">
        <is>
          <t>有息負債合計</t>
        </is>
      </c>
      <c r="B803" t="inlineStr">
        <is>
          <t>Total Debt</t>
        </is>
      </c>
      <c r="C803" t="inlineStr">
        <is>
          <t>FY2025 Q3</t>
        </is>
      </c>
      <c r="D803" t="n">
        <v>189165000</v>
      </c>
      <c r="E803" t="inlineStr">
        <is>
          <t>推算：long_term_debt + short_term_debt? + operating_lease_liab_nc?</t>
        </is>
      </c>
      <c r="I803" t="inlineStr">
        <is>
          <t>2025-09-30</t>
        </is>
      </c>
      <c r="J803" t="inlineStr">
        <is>
          <t>USD</t>
        </is>
      </c>
      <c r="K803" t="inlineStr">
        <is>
          <t>由其他科目計算：long_term_debt + short_term_debt? + operating_lease_liab_nc?</t>
        </is>
      </c>
    </row>
    <row r="804">
      <c r="A804" t="inlineStr">
        <is>
          <t>有息負債合計</t>
        </is>
      </c>
      <c r="B804" t="inlineStr">
        <is>
          <t>Total Debt</t>
        </is>
      </c>
      <c r="C804" t="inlineStr">
        <is>
          <t>FY2025 Q4</t>
        </is>
      </c>
      <c r="D804" t="n">
        <v>183474000</v>
      </c>
      <c r="E804" t="inlineStr">
        <is>
          <t>推算：long_term_debt + short_term_debt? + operating_lease_liab_nc?</t>
        </is>
      </c>
      <c r="I804" t="inlineStr">
        <is>
          <t>2025-12-31</t>
        </is>
      </c>
      <c r="J804" t="inlineStr">
        <is>
          <t>USD</t>
        </is>
      </c>
      <c r="K804" t="inlineStr">
        <is>
          <t>由其他科目計算：long_term_debt + short_term_debt? + operating_lease_liab_nc?</t>
        </is>
      </c>
    </row>
    <row r="805">
      <c r="A805" t="inlineStr">
        <is>
          <t>有息負債合計</t>
        </is>
      </c>
      <c r="B805" t="inlineStr">
        <is>
          <t>Total Debt</t>
        </is>
      </c>
      <c r="C805" t="inlineStr">
        <is>
          <t>FY2026 Q1</t>
        </is>
      </c>
      <c r="D805" t="n">
        <v>211977000</v>
      </c>
      <c r="E805" t="inlineStr">
        <is>
          <t>推算：long_term_debt + short_term_debt? + operating_lease_liab_nc?</t>
        </is>
      </c>
      <c r="I805" t="inlineStr">
        <is>
          <t>2026-03-31</t>
        </is>
      </c>
      <c r="J805" t="inlineStr">
        <is>
          <t>USD</t>
        </is>
      </c>
      <c r="K805" t="inlineStr">
        <is>
          <t>由其他科目計算：long_term_debt + short_term_debt? + operating_lease_liab_nc?</t>
        </is>
      </c>
    </row>
    <row r="806">
      <c r="A806" t="inlineStr">
        <is>
          <t>有息負債合計</t>
        </is>
      </c>
      <c r="B806" t="inlineStr">
        <is>
          <t>Total Debt</t>
        </is>
      </c>
      <c r="C806" t="inlineStr">
        <is>
          <t>FY2026 Q2</t>
        </is>
      </c>
      <c r="D806" t="n">
        <v>211400000</v>
      </c>
      <c r="E806" t="inlineStr">
        <is>
          <t>推算：long_term_debt + short_term_debt? + operating_lease_liab_nc?</t>
        </is>
      </c>
      <c r="I806" t="inlineStr">
        <is>
          <t>2026-06-30</t>
        </is>
      </c>
      <c r="J806" t="inlineStr">
        <is>
          <t>USD</t>
        </is>
      </c>
      <c r="K806" t="inlineStr">
        <is>
          <t>由其他科目計算：long_term_debt + short_term_debt? + operating_lease_liab_nc?</t>
        </is>
      </c>
    </row>
    <row r="807">
      <c r="A807" t="inlineStr">
        <is>
          <t>投入資本</t>
        </is>
      </c>
      <c r="B807" t="inlineStr">
        <is>
          <t>Invested Capital</t>
        </is>
      </c>
      <c r="C807" t="inlineStr">
        <is>
          <t>FY2021 Q1</t>
        </is>
      </c>
      <c r="D807" t="n">
        <v>7122000</v>
      </c>
      <c r="E807" t="inlineStr">
        <is>
          <t>推算：total_assets - cash - short_term_investments? - current_liabilities + short_term_debt?</t>
        </is>
      </c>
      <c r="I807" t="inlineStr">
        <is>
          <t>2021-03-31</t>
        </is>
      </c>
      <c r="J807" t="inlineStr">
        <is>
          <t>USD</t>
        </is>
      </c>
      <c r="K807" t="inlineStr">
        <is>
          <t>由其他科目計算：total_assets - cash - short_term_investments? - current_liabilities + short_term_debt?</t>
        </is>
      </c>
    </row>
    <row r="808">
      <c r="A808" t="inlineStr">
        <is>
          <t>投入資本</t>
        </is>
      </c>
      <c r="B808" t="inlineStr">
        <is>
          <t>Invested Capital</t>
        </is>
      </c>
      <c r="C808" t="inlineStr">
        <is>
          <t>FY2021 Q2</t>
        </is>
      </c>
      <c r="D808" t="n">
        <v>51926000</v>
      </c>
      <c r="E808" t="inlineStr">
        <is>
          <t>推算：total_assets - cash - short_term_investments? - current_liabilities + short_term_debt?</t>
        </is>
      </c>
      <c r="I808" t="inlineStr">
        <is>
          <t>2021-06-30</t>
        </is>
      </c>
      <c r="J808" t="inlineStr">
        <is>
          <t>USD</t>
        </is>
      </c>
      <c r="K808" t="inlineStr">
        <is>
          <t>由其他科目計算：total_assets - cash - short_term_investments? - current_liabilities + short_term_debt?</t>
        </is>
      </c>
    </row>
    <row r="809">
      <c r="A809" t="inlineStr">
        <is>
          <t>投入資本</t>
        </is>
      </c>
      <c r="B809" t="inlineStr">
        <is>
          <t>Invested Capital</t>
        </is>
      </c>
      <c r="C809" t="inlineStr">
        <is>
          <t>FY2021 Q3</t>
        </is>
      </c>
      <c r="D809" t="n">
        <v>59673000</v>
      </c>
      <c r="E809" t="inlineStr">
        <is>
          <t>推算：total_assets - cash - short_term_investments? - current_liabilities + short_term_debt?</t>
        </is>
      </c>
      <c r="I809" t="inlineStr">
        <is>
          <t>2021-09-30</t>
        </is>
      </c>
      <c r="J809" t="inlineStr">
        <is>
          <t>USD</t>
        </is>
      </c>
      <c r="K809" t="inlineStr">
        <is>
          <t>由其他科目計算：total_assets - cash - short_term_investments? - current_liabilities + short_term_debt?</t>
        </is>
      </c>
    </row>
    <row r="810">
      <c r="A810" t="inlineStr">
        <is>
          <t>投入資本</t>
        </is>
      </c>
      <c r="B810" t="inlineStr">
        <is>
          <t>Invested Capital</t>
        </is>
      </c>
      <c r="C810" t="inlineStr">
        <is>
          <t>FY2021 Q4</t>
        </is>
      </c>
      <c r="D810" t="n">
        <v>62562000</v>
      </c>
      <c r="E810" t="inlineStr">
        <is>
          <t>推算：total_assets - cash - short_term_investments? - current_liabilities + short_term_debt?</t>
        </is>
      </c>
      <c r="I810" t="inlineStr">
        <is>
          <t>2021-12-31</t>
        </is>
      </c>
      <c r="J810" t="inlineStr">
        <is>
          <t>USD</t>
        </is>
      </c>
      <c r="K810" t="inlineStr">
        <is>
          <t>由其他科目計算：total_assets - cash - short_term_investments? - current_liabilities + short_term_debt?</t>
        </is>
      </c>
    </row>
    <row r="811">
      <c r="A811" t="inlineStr">
        <is>
          <t>投入資本</t>
        </is>
      </c>
      <c r="B811" t="inlineStr">
        <is>
          <t>Invested Capital</t>
        </is>
      </c>
      <c r="C811" t="inlineStr">
        <is>
          <t>FY2022 Q1</t>
        </is>
      </c>
      <c r="D811" t="n">
        <v>128101000</v>
      </c>
      <c r="E811" t="inlineStr">
        <is>
          <t>推算：total_assets - cash - short_term_investments? - current_liabilities + short_term_debt?</t>
        </is>
      </c>
      <c r="I811" t="inlineStr">
        <is>
          <t>2022-03-31</t>
        </is>
      </c>
      <c r="J811" t="inlineStr">
        <is>
          <t>USD</t>
        </is>
      </c>
      <c r="K811" t="inlineStr">
        <is>
          <t>由其他科目計算：total_assets - cash - short_term_investments? - current_liabilities + short_term_debt?</t>
        </is>
      </c>
    </row>
    <row r="812">
      <c r="A812" t="inlineStr">
        <is>
          <t>投入資本</t>
        </is>
      </c>
      <c r="B812" t="inlineStr">
        <is>
          <t>Invested Capital</t>
        </is>
      </c>
      <c r="C812" t="inlineStr">
        <is>
          <t>FY2022 Q2</t>
        </is>
      </c>
      <c r="D812" t="n">
        <v>158993000</v>
      </c>
      <c r="E812" t="inlineStr">
        <is>
          <t>推算：total_assets - cash - short_term_investments? - current_liabilities + short_term_debt?</t>
        </is>
      </c>
      <c r="I812" t="inlineStr">
        <is>
          <t>2022-06-30</t>
        </is>
      </c>
      <c r="J812" t="inlineStr">
        <is>
          <t>USD</t>
        </is>
      </c>
      <c r="K812" t="inlineStr">
        <is>
          <t>由其他科目計算：total_assets - cash - short_term_investments? - current_liabilities + short_term_debt?</t>
        </is>
      </c>
    </row>
    <row r="813">
      <c r="A813" t="inlineStr">
        <is>
          <t>投入資本</t>
        </is>
      </c>
      <c r="B813" t="inlineStr">
        <is>
          <t>Invested Capital</t>
        </is>
      </c>
      <c r="C813" t="inlineStr">
        <is>
          <t>FY2022 Q3</t>
        </is>
      </c>
      <c r="D813" t="n">
        <v>161853000</v>
      </c>
      <c r="E813" t="inlineStr">
        <is>
          <t>推算：total_assets - cash - short_term_investments? - current_liabilities + short_term_debt?</t>
        </is>
      </c>
      <c r="I813" t="inlineStr">
        <is>
          <t>2022-09-30</t>
        </is>
      </c>
      <c r="J813" t="inlineStr">
        <is>
          <t>USD</t>
        </is>
      </c>
      <c r="K813" t="inlineStr">
        <is>
          <t>由其他科目計算：total_assets - cash - short_term_investments? - current_liabilities + short_term_debt?</t>
        </is>
      </c>
    </row>
    <row r="814">
      <c r="A814" t="inlineStr">
        <is>
          <t>投入資本</t>
        </is>
      </c>
      <c r="B814" t="inlineStr">
        <is>
          <t>Invested Capital</t>
        </is>
      </c>
      <c r="C814" t="inlineStr">
        <is>
          <t>FY2022 Q4</t>
        </is>
      </c>
      <c r="D814" t="n">
        <v>239623000</v>
      </c>
      <c r="E814" t="inlineStr">
        <is>
          <t>推算：total_assets - cash - short_term_investments? - current_liabilities + short_term_debt?</t>
        </is>
      </c>
      <c r="I814" t="inlineStr">
        <is>
          <t>2022-12-31</t>
        </is>
      </c>
      <c r="J814" t="inlineStr">
        <is>
          <t>USD</t>
        </is>
      </c>
      <c r="K814" t="inlineStr">
        <is>
          <t>由其他科目計算：total_assets - cash - short_term_investments? - current_liabilities + short_term_debt?</t>
        </is>
      </c>
    </row>
    <row r="815">
      <c r="A815" t="inlineStr">
        <is>
          <t>投入資本</t>
        </is>
      </c>
      <c r="B815" t="inlineStr">
        <is>
          <t>Invested Capital</t>
        </is>
      </c>
      <c r="C815" t="inlineStr">
        <is>
          <t>FY2023 Q1</t>
        </is>
      </c>
      <c r="D815" t="n">
        <v>177190000</v>
      </c>
      <c r="E815" t="inlineStr">
        <is>
          <t>推算：total_assets - cash - short_term_investments? - current_liabilities + short_term_debt?</t>
        </is>
      </c>
      <c r="I815" t="inlineStr">
        <is>
          <t>2023-03-31</t>
        </is>
      </c>
      <c r="J815" t="inlineStr">
        <is>
          <t>USD</t>
        </is>
      </c>
      <c r="K815" t="inlineStr">
        <is>
          <t>由其他科目計算：total_assets - cash - short_term_investments? - current_liabilities + short_term_debt?</t>
        </is>
      </c>
    </row>
    <row r="816">
      <c r="A816" t="inlineStr">
        <is>
          <t>投入資本</t>
        </is>
      </c>
      <c r="B816" t="inlineStr">
        <is>
          <t>Invested Capital</t>
        </is>
      </c>
      <c r="C816" t="inlineStr">
        <is>
          <t>FY2023 Q2</t>
        </is>
      </c>
      <c r="D816" t="n">
        <v>191628000</v>
      </c>
      <c r="E816" t="inlineStr">
        <is>
          <t>推算：total_assets - cash - short_term_investments? - current_liabilities + short_term_debt?</t>
        </is>
      </c>
      <c r="I816" t="inlineStr">
        <is>
          <t>2023-06-30</t>
        </is>
      </c>
      <c r="J816" t="inlineStr">
        <is>
          <t>USD</t>
        </is>
      </c>
      <c r="K816" t="inlineStr">
        <is>
          <t>由其他科目計算：total_assets - cash - short_term_investments? - current_liabilities + short_term_debt?</t>
        </is>
      </c>
    </row>
    <row r="817">
      <c r="A817" t="inlineStr">
        <is>
          <t>投入資本</t>
        </is>
      </c>
      <c r="B817" t="inlineStr">
        <is>
          <t>Invested Capital</t>
        </is>
      </c>
      <c r="C817" t="inlineStr">
        <is>
          <t>FY2023 Q3</t>
        </is>
      </c>
      <c r="D817" t="n">
        <v>220918000</v>
      </c>
      <c r="E817" t="inlineStr">
        <is>
          <t>推算：total_assets - cash - short_term_investments? - current_liabilities + short_term_debt?</t>
        </is>
      </c>
      <c r="I817" t="inlineStr">
        <is>
          <t>2023-09-30</t>
        </is>
      </c>
      <c r="J817" t="inlineStr">
        <is>
          <t>USD</t>
        </is>
      </c>
      <c r="K817" t="inlineStr">
        <is>
          <t>由其他科目計算：total_assets - cash - short_term_investments? - current_liabilities + short_term_debt?</t>
        </is>
      </c>
    </row>
    <row r="818">
      <c r="A818" t="inlineStr">
        <is>
          <t>投入資本</t>
        </is>
      </c>
      <c r="B818" t="inlineStr">
        <is>
          <t>Invested Capital</t>
        </is>
      </c>
      <c r="C818" t="inlineStr">
        <is>
          <t>FY2023 Q4</t>
        </is>
      </c>
      <c r="D818" t="n">
        <v>102228000</v>
      </c>
      <c r="E818" t="inlineStr">
        <is>
          <t>推算：total_assets - cash - short_term_investments? - current_liabilities + short_term_debt?</t>
        </is>
      </c>
      <c r="I818" t="inlineStr">
        <is>
          <t>2023-12-31</t>
        </is>
      </c>
      <c r="J818" t="inlineStr">
        <is>
          <t>USD</t>
        </is>
      </c>
      <c r="K818" t="inlineStr">
        <is>
          <t>由其他科目計算：total_assets - cash - short_term_investments? - current_liabilities + short_term_debt?</t>
        </is>
      </c>
    </row>
    <row r="819">
      <c r="A819" t="inlineStr">
        <is>
          <t>投入資本</t>
        </is>
      </c>
      <c r="B819" t="inlineStr">
        <is>
          <t>Invested Capital</t>
        </is>
      </c>
      <c r="C819" t="inlineStr">
        <is>
          <t>FY2024 Q1</t>
        </is>
      </c>
      <c r="D819" t="n">
        <v>188626000</v>
      </c>
      <c r="E819" t="inlineStr">
        <is>
          <t>推算：total_assets - cash - short_term_investments? - current_liabilities + short_term_debt?</t>
        </is>
      </c>
      <c r="I819" t="inlineStr">
        <is>
          <t>2024-03-31</t>
        </is>
      </c>
      <c r="J819" t="inlineStr">
        <is>
          <t>USD</t>
        </is>
      </c>
      <c r="K819" t="inlineStr">
        <is>
          <t>由其他科目計算：total_assets - cash - short_term_investments? - current_liabilities + short_term_debt?</t>
        </is>
      </c>
    </row>
    <row r="820">
      <c r="A820" t="inlineStr">
        <is>
          <t>投入資本</t>
        </is>
      </c>
      <c r="B820" t="inlineStr">
        <is>
          <t>Invested Capital</t>
        </is>
      </c>
      <c r="C820" t="inlineStr">
        <is>
          <t>FY2024 Q2</t>
        </is>
      </c>
      <c r="D820" t="n">
        <v>386502000</v>
      </c>
      <c r="E820" t="inlineStr">
        <is>
          <t>推算：total_assets - cash - short_term_investments? - current_liabilities + short_term_debt?</t>
        </is>
      </c>
      <c r="I820" t="inlineStr">
        <is>
          <t>2024-06-30</t>
        </is>
      </c>
      <c r="J820" t="inlineStr">
        <is>
          <t>USD</t>
        </is>
      </c>
      <c r="K820" t="inlineStr">
        <is>
          <t>由其他科目計算：total_assets - cash - short_term_investments? - current_liabilities + short_term_debt?</t>
        </is>
      </c>
    </row>
    <row r="821">
      <c r="A821" t="inlineStr">
        <is>
          <t>投入資本</t>
        </is>
      </c>
      <c r="B821" t="inlineStr">
        <is>
          <t>Invested Capital</t>
        </is>
      </c>
      <c r="C821" t="inlineStr">
        <is>
          <t>FY2024 Q3</t>
        </is>
      </c>
      <c r="D821" t="n">
        <v>259982000</v>
      </c>
      <c r="E821" t="inlineStr">
        <is>
          <t>推算：total_assets - cash - short_term_investments? - current_liabilities + short_term_debt?</t>
        </is>
      </c>
      <c r="I821" t="inlineStr">
        <is>
          <t>2024-09-30</t>
        </is>
      </c>
      <c r="J821" t="inlineStr">
        <is>
          <t>USD</t>
        </is>
      </c>
      <c r="K821" t="inlineStr">
        <is>
          <t>由其他科目計算：total_assets - cash - short_term_investments? - current_liabilities + short_term_debt?</t>
        </is>
      </c>
    </row>
    <row r="822">
      <c r="A822" t="inlineStr">
        <is>
          <t>投入資本</t>
        </is>
      </c>
      <c r="B822" t="inlineStr">
        <is>
          <t>Invested Capital</t>
        </is>
      </c>
      <c r="C822" t="inlineStr">
        <is>
          <t>FY2024 Q4</t>
        </is>
      </c>
      <c r="D822" t="n">
        <v>114879000</v>
      </c>
      <c r="E822" t="inlineStr">
        <is>
          <t>推算：total_assets - cash - short_term_investments? - current_liabilities + short_term_debt?</t>
        </is>
      </c>
      <c r="I822" t="inlineStr">
        <is>
          <t>2024-12-31</t>
        </is>
      </c>
      <c r="J822" t="inlineStr">
        <is>
          <t>USD</t>
        </is>
      </c>
      <c r="K822" t="inlineStr">
        <is>
          <t>由其他科目計算：total_assets - cash - short_term_investments? - current_liabilities + short_term_debt?</t>
        </is>
      </c>
    </row>
    <row r="823">
      <c r="A823" t="inlineStr">
        <is>
          <t>投入資本</t>
        </is>
      </c>
      <c r="B823" t="inlineStr">
        <is>
          <t>Invested Capital</t>
        </is>
      </c>
      <c r="C823" t="inlineStr">
        <is>
          <t>FY2025 Q1</t>
        </is>
      </c>
      <c r="D823" t="n">
        <v>338785000</v>
      </c>
      <c r="E823" t="inlineStr">
        <is>
          <t>推算：total_assets - cash - short_term_investments? - current_liabilities + short_term_debt?</t>
        </is>
      </c>
      <c r="I823" t="inlineStr">
        <is>
          <t>2025-03-31</t>
        </is>
      </c>
      <c r="J823" t="inlineStr">
        <is>
          <t>USD</t>
        </is>
      </c>
      <c r="K823" t="inlineStr">
        <is>
          <t>由其他科目計算：total_assets - cash - short_term_investments? - current_liabilities + short_term_debt?</t>
        </is>
      </c>
    </row>
    <row r="824">
      <c r="A824" t="inlineStr">
        <is>
          <t>投入資本</t>
        </is>
      </c>
      <c r="B824" t="inlineStr">
        <is>
          <t>Invested Capital</t>
        </is>
      </c>
      <c r="C824" t="inlineStr">
        <is>
          <t>FY2025 Q2</t>
        </is>
      </c>
      <c r="D824" t="n">
        <v>275626000</v>
      </c>
      <c r="E824" t="inlineStr">
        <is>
          <t>推算：total_assets - cash - short_term_investments? - current_liabilities + short_term_debt?</t>
        </is>
      </c>
      <c r="I824" t="inlineStr">
        <is>
          <t>2025-06-30</t>
        </is>
      </c>
      <c r="J824" t="inlineStr">
        <is>
          <t>USD</t>
        </is>
      </c>
      <c r="K824" t="inlineStr">
        <is>
          <t>由其他科目計算：total_assets - cash - short_term_investments? - current_liabilities + short_term_debt?</t>
        </is>
      </c>
    </row>
    <row r="825">
      <c r="A825" t="inlineStr">
        <is>
          <t>投入資本</t>
        </is>
      </c>
      <c r="B825" t="inlineStr">
        <is>
          <t>Invested Capital</t>
        </is>
      </c>
      <c r="C825" t="inlineStr">
        <is>
          <t>FY2025 Q3</t>
        </is>
      </c>
      <c r="D825" t="n">
        <v>495740000</v>
      </c>
      <c r="E825" t="inlineStr">
        <is>
          <t>推算：total_assets - cash - short_term_investments? - current_liabilities + short_term_debt?</t>
        </is>
      </c>
      <c r="I825" t="inlineStr">
        <is>
          <t>2025-09-30</t>
        </is>
      </c>
      <c r="J825" t="inlineStr">
        <is>
          <t>USD</t>
        </is>
      </c>
      <c r="K825" t="inlineStr">
        <is>
          <t>由其他科目計算：total_assets - cash - short_term_investments? - current_liabilities + short_term_debt?</t>
        </is>
      </c>
    </row>
    <row r="826">
      <c r="A826" t="inlineStr">
        <is>
          <t>投入資本</t>
        </is>
      </c>
      <c r="B826" t="inlineStr">
        <is>
          <t>Invested Capital</t>
        </is>
      </c>
      <c r="C826" t="inlineStr">
        <is>
          <t>FY2025 Q4</t>
        </is>
      </c>
      <c r="D826" t="n">
        <v>547768000</v>
      </c>
      <c r="E826" t="inlineStr">
        <is>
          <t>推算：total_assets - cash - short_term_investments? - current_liabilities + short_term_debt?</t>
        </is>
      </c>
      <c r="I826" t="inlineStr">
        <is>
          <t>2025-12-31</t>
        </is>
      </c>
      <c r="J826" t="inlineStr">
        <is>
          <t>USD</t>
        </is>
      </c>
      <c r="K826" t="inlineStr">
        <is>
          <t>由其他科目計算：total_assets - cash - short_term_investments? - current_liabilities + short_term_debt?</t>
        </is>
      </c>
    </row>
    <row r="827">
      <c r="A827" t="inlineStr">
        <is>
          <t>投入資本</t>
        </is>
      </c>
      <c r="B827" t="inlineStr">
        <is>
          <t>Invested Capital</t>
        </is>
      </c>
      <c r="C827" t="inlineStr">
        <is>
          <t>FY2026 Q1</t>
        </is>
      </c>
      <c r="D827" t="n">
        <v>789821000</v>
      </c>
      <c r="E827" t="inlineStr">
        <is>
          <t>推算：total_assets - cash - short_term_investments? - current_liabilities + short_term_debt?</t>
        </is>
      </c>
      <c r="I827" t="inlineStr">
        <is>
          <t>2026-03-31</t>
        </is>
      </c>
      <c r="J827" t="inlineStr">
        <is>
          <t>USD</t>
        </is>
      </c>
      <c r="K827" t="inlineStr">
        <is>
          <t>由其他科目計算：total_assets - cash - short_term_investments? - current_liabilities + short_term_debt?</t>
        </is>
      </c>
    </row>
    <row r="828">
      <c r="A828" t="inlineStr">
        <is>
          <t>投入資本</t>
        </is>
      </c>
      <c r="B828" t="inlineStr">
        <is>
          <t>Invested Capital</t>
        </is>
      </c>
      <c r="C828" t="inlineStr">
        <is>
          <t>FY2026 Q2</t>
        </is>
      </c>
      <c r="D828" t="n">
        <v>733883000</v>
      </c>
      <c r="E828" t="inlineStr">
        <is>
          <t>推算：total_assets - cash - short_term_investments? - current_liabilities + short_term_debt?</t>
        </is>
      </c>
      <c r="I828" t="inlineStr">
        <is>
          <t>2026-06-30</t>
        </is>
      </c>
      <c r="J828" t="inlineStr">
        <is>
          <t>USD</t>
        </is>
      </c>
      <c r="K828" t="inlineStr">
        <is>
          <t>由其他科目計算：total_assets - cash - short_term_investments? - current_liabilities + short_term_debt?</t>
        </is>
      </c>
    </row>
    <row r="829">
      <c r="A829" t="inlineStr">
        <is>
          <t>長期租賃負債</t>
        </is>
      </c>
      <c r="B829" t="inlineStr">
        <is>
          <t>Operating Lease Liability, Noncurrent</t>
        </is>
      </c>
      <c r="C829" t="inlineStr">
        <is>
          <t>FY2021 Q1</t>
        </is>
      </c>
      <c r="D829" t="n">
        <v>222429000</v>
      </c>
      <c r="E829" t="inlineStr">
        <is>
          <t>OperatingLeaseLiabilityNoncurrent</t>
        </is>
      </c>
      <c r="F829" t="inlineStr">
        <is>
          <t>10-Q</t>
        </is>
      </c>
      <c r="G829" t="inlineStr">
        <is>
          <t>2021-05-12</t>
        </is>
      </c>
      <c r="H829" t="inlineStr">
        <is>
          <t>2021-05-12</t>
        </is>
      </c>
      <c r="I829" t="inlineStr">
        <is>
          <t>2021-03-31</t>
        </is>
      </c>
      <c r="J829" t="inlineStr">
        <is>
          <t>USD</t>
        </is>
      </c>
      <c r="K829" t="inlineStr">
        <is>
          <t>財報直接申報值</t>
        </is>
      </c>
    </row>
    <row r="830">
      <c r="A830" t="inlineStr">
        <is>
          <t>長期租賃負債</t>
        </is>
      </c>
      <c r="B830" t="inlineStr">
        <is>
          <t>Operating Lease Liability, Noncurrent</t>
        </is>
      </c>
      <c r="C830" t="inlineStr">
        <is>
          <t>FY2021 Q2</t>
        </is>
      </c>
      <c r="D830" t="n">
        <v>216630000</v>
      </c>
      <c r="E830" t="inlineStr">
        <is>
          <t>OperatingLeaseLiabilityNoncurrent</t>
        </is>
      </c>
      <c r="F830" t="inlineStr">
        <is>
          <t>10-Q</t>
        </is>
      </c>
      <c r="G830" t="inlineStr">
        <is>
          <t>2021-08-12</t>
        </is>
      </c>
      <c r="H830" t="inlineStr">
        <is>
          <t>2021-08-12</t>
        </is>
      </c>
      <c r="I830" t="inlineStr">
        <is>
          <t>2021-06-30</t>
        </is>
      </c>
      <c r="J830" t="inlineStr">
        <is>
          <t>USD</t>
        </is>
      </c>
      <c r="K830" t="inlineStr">
        <is>
          <t>財報直接申報值</t>
        </is>
      </c>
    </row>
    <row r="831">
      <c r="A831" t="inlineStr">
        <is>
          <t>長期租賃負債</t>
        </is>
      </c>
      <c r="B831" t="inlineStr">
        <is>
          <t>Operating Lease Liability, Noncurrent</t>
        </is>
      </c>
      <c r="C831" t="inlineStr">
        <is>
          <t>FY2021 Q3</t>
        </is>
      </c>
      <c r="D831" t="n">
        <v>219646000</v>
      </c>
      <c r="E831" t="inlineStr">
        <is>
          <t>OperatingLeaseLiabilityNoncurrent</t>
        </is>
      </c>
      <c r="F831" t="inlineStr">
        <is>
          <t>10-Q</t>
        </is>
      </c>
      <c r="G831" t="inlineStr">
        <is>
          <t>2021-11-09</t>
        </is>
      </c>
      <c r="H831" t="inlineStr">
        <is>
          <t>2021-11-09</t>
        </is>
      </c>
      <c r="I831" t="inlineStr">
        <is>
          <t>2021-09-30</t>
        </is>
      </c>
      <c r="J831" t="inlineStr">
        <is>
          <t>USD</t>
        </is>
      </c>
      <c r="K831" t="inlineStr">
        <is>
          <t>財報直接申報值</t>
        </is>
      </c>
    </row>
    <row r="832">
      <c r="A832" t="inlineStr">
        <is>
          <t>長期租賃負債</t>
        </is>
      </c>
      <c r="B832" t="inlineStr">
        <is>
          <t>Operating Lease Liability, Noncurrent</t>
        </is>
      </c>
      <c r="C832" t="inlineStr">
        <is>
          <t>FY2021 Q4</t>
        </is>
      </c>
      <c r="D832" t="n">
        <v>220146000</v>
      </c>
      <c r="E832" t="inlineStr">
        <is>
          <t>OperatingLeaseLiabilityNoncurrent</t>
        </is>
      </c>
      <c r="F832" t="inlineStr">
        <is>
          <t>10-K</t>
        </is>
      </c>
      <c r="G832" t="inlineStr">
        <is>
          <t>2022-02-24</t>
        </is>
      </c>
      <c r="H832" t="inlineStr">
        <is>
          <t>2023-02-21</t>
        </is>
      </c>
      <c r="I832" t="inlineStr">
        <is>
          <t>2021-12-31</t>
        </is>
      </c>
      <c r="J832" t="inlineStr">
        <is>
          <t>USD</t>
        </is>
      </c>
      <c r="K832" t="inlineStr">
        <is>
          <t>財報直接申報值</t>
        </is>
      </c>
    </row>
    <row r="833">
      <c r="A833" t="inlineStr">
        <is>
          <t>長期租賃負債</t>
        </is>
      </c>
      <c r="B833" t="inlineStr">
        <is>
          <t>Operating Lease Liability, Noncurrent</t>
        </is>
      </c>
      <c r="C833" t="inlineStr">
        <is>
          <t>FY2022 Q1</t>
        </is>
      </c>
      <c r="D833" t="n">
        <v>227617000</v>
      </c>
      <c r="E833" t="inlineStr">
        <is>
          <t>OperatingLeaseLiabilityNoncurrent</t>
        </is>
      </c>
      <c r="F833" t="inlineStr">
        <is>
          <t>10-Q</t>
        </is>
      </c>
      <c r="G833" t="inlineStr">
        <is>
          <t>2022-05-09</t>
        </is>
      </c>
      <c r="H833" t="inlineStr">
        <is>
          <t>2022-05-09</t>
        </is>
      </c>
      <c r="I833" t="inlineStr">
        <is>
          <t>2022-03-31</t>
        </is>
      </c>
      <c r="J833" t="inlineStr">
        <is>
          <t>USD</t>
        </is>
      </c>
      <c r="K833" t="inlineStr">
        <is>
          <t>財報直接申報值</t>
        </is>
      </c>
    </row>
    <row r="834">
      <c r="A834" t="inlineStr">
        <is>
          <t>長期租賃負債</t>
        </is>
      </c>
      <c r="B834" t="inlineStr">
        <is>
          <t>Operating Lease Liability, Noncurrent</t>
        </is>
      </c>
      <c r="C834" t="inlineStr">
        <is>
          <t>FY2022 Q2</t>
        </is>
      </c>
      <c r="D834" t="n">
        <v>216059000</v>
      </c>
      <c r="E834" t="inlineStr">
        <is>
          <t>OperatingLeaseLiabilityNoncurrent</t>
        </is>
      </c>
      <c r="F834" t="inlineStr">
        <is>
          <t>10-Q</t>
        </is>
      </c>
      <c r="G834" t="inlineStr">
        <is>
          <t>2022-08-08</t>
        </is>
      </c>
      <c r="H834" t="inlineStr">
        <is>
          <t>2022-08-08</t>
        </is>
      </c>
      <c r="I834" t="inlineStr">
        <is>
          <t>2022-06-30</t>
        </is>
      </c>
      <c r="J834" t="inlineStr">
        <is>
          <t>USD</t>
        </is>
      </c>
      <c r="K834" t="inlineStr">
        <is>
          <t>財報直接申報值</t>
        </is>
      </c>
    </row>
    <row r="835">
      <c r="A835" t="inlineStr">
        <is>
          <t>長期租賃負債</t>
        </is>
      </c>
      <c r="B835" t="inlineStr">
        <is>
          <t>Operating Lease Liability, Noncurrent</t>
        </is>
      </c>
      <c r="C835" t="inlineStr">
        <is>
          <t>FY2022 Q3</t>
        </is>
      </c>
      <c r="D835" t="n">
        <v>204903000</v>
      </c>
      <c r="E835" t="inlineStr">
        <is>
          <t>OperatingLeaseLiabilityNoncurrent</t>
        </is>
      </c>
      <c r="F835" t="inlineStr">
        <is>
          <t>10-Q</t>
        </is>
      </c>
      <c r="G835" t="inlineStr">
        <is>
          <t>2022-11-07</t>
        </is>
      </c>
      <c r="H835" t="inlineStr">
        <is>
          <t>2022-11-07</t>
        </is>
      </c>
      <c r="I835" t="inlineStr">
        <is>
          <t>2022-09-30</t>
        </is>
      </c>
      <c r="J835" t="inlineStr">
        <is>
          <t>USD</t>
        </is>
      </c>
      <c r="K835" t="inlineStr">
        <is>
          <t>財報直接申報值</t>
        </is>
      </c>
    </row>
    <row r="836">
      <c r="A836" t="inlineStr">
        <is>
          <t>長期租賃負債</t>
        </is>
      </c>
      <c r="B836" t="inlineStr">
        <is>
          <t>Operating Lease Liability, Noncurrent</t>
        </is>
      </c>
      <c r="C836" t="inlineStr">
        <is>
          <t>FY2022 Q4</t>
        </is>
      </c>
      <c r="D836" t="n">
        <v>204305000</v>
      </c>
      <c r="E836" t="inlineStr">
        <is>
          <t>OperatingLeaseLiabilityNoncurrent</t>
        </is>
      </c>
      <c r="F836" t="inlineStr">
        <is>
          <t>10-K</t>
        </is>
      </c>
      <c r="G836" t="inlineStr">
        <is>
          <t>2023-02-21</t>
        </is>
      </c>
      <c r="H836" t="inlineStr">
        <is>
          <t>2024-02-20</t>
        </is>
      </c>
      <c r="I836" t="inlineStr">
        <is>
          <t>2022-12-31</t>
        </is>
      </c>
      <c r="J836" t="inlineStr">
        <is>
          <t>USD</t>
        </is>
      </c>
      <c r="K836" t="inlineStr">
        <is>
          <t>財報直接申報值</t>
        </is>
      </c>
    </row>
    <row r="837">
      <c r="A837" t="inlineStr">
        <is>
          <t>長期租賃負債</t>
        </is>
      </c>
      <c r="B837" t="inlineStr">
        <is>
          <t>Operating Lease Liability, Noncurrent</t>
        </is>
      </c>
      <c r="C837" t="inlineStr">
        <is>
          <t>FY2023 Q1</t>
        </is>
      </c>
      <c r="D837" t="n">
        <v>206422000</v>
      </c>
      <c r="E837" t="inlineStr">
        <is>
          <t>OperatingLeaseLiabilityNoncurrent</t>
        </is>
      </c>
      <c r="F837" t="inlineStr">
        <is>
          <t>10-Q</t>
        </is>
      </c>
      <c r="G837" t="inlineStr">
        <is>
          <t>2023-05-09</t>
        </is>
      </c>
      <c r="H837" t="inlineStr">
        <is>
          <t>2023-05-09</t>
        </is>
      </c>
      <c r="I837" t="inlineStr">
        <is>
          <t>2023-03-31</t>
        </is>
      </c>
      <c r="J837" t="inlineStr">
        <is>
          <t>USD</t>
        </is>
      </c>
      <c r="K837" t="inlineStr">
        <is>
          <t>財報直接申報值</t>
        </is>
      </c>
    </row>
    <row r="838">
      <c r="A838" t="inlineStr">
        <is>
          <t>長期租賃負債</t>
        </is>
      </c>
      <c r="B838" t="inlineStr">
        <is>
          <t>Operating Lease Liability, Noncurrent</t>
        </is>
      </c>
      <c r="C838" t="inlineStr">
        <is>
          <t>FY2023 Q2</t>
        </is>
      </c>
      <c r="D838" t="n">
        <v>194134000</v>
      </c>
      <c r="E838" t="inlineStr">
        <is>
          <t>OperatingLeaseLiabilityNoncurrent</t>
        </is>
      </c>
      <c r="F838" t="inlineStr">
        <is>
          <t>10-Q</t>
        </is>
      </c>
      <c r="G838" t="inlineStr">
        <is>
          <t>2023-08-08</t>
        </is>
      </c>
      <c r="H838" t="inlineStr">
        <is>
          <t>2023-08-08</t>
        </is>
      </c>
      <c r="I838" t="inlineStr">
        <is>
          <t>2023-06-30</t>
        </is>
      </c>
      <c r="J838" t="inlineStr">
        <is>
          <t>USD</t>
        </is>
      </c>
      <c r="K838" t="inlineStr">
        <is>
          <t>財報直接申報值</t>
        </is>
      </c>
    </row>
    <row r="839">
      <c r="A839" t="inlineStr">
        <is>
          <t>長期租賃負債</t>
        </is>
      </c>
      <c r="B839" t="inlineStr">
        <is>
          <t>Operating Lease Liability, Noncurrent</t>
        </is>
      </c>
      <c r="C839" t="inlineStr">
        <is>
          <t>FY2023 Q3</t>
        </is>
      </c>
      <c r="D839" t="n">
        <v>184067000</v>
      </c>
      <c r="E839" t="inlineStr">
        <is>
          <t>OperatingLeaseLiabilityNoncurrent</t>
        </is>
      </c>
      <c r="F839" t="inlineStr">
        <is>
          <t>10-Q</t>
        </is>
      </c>
      <c r="G839" t="inlineStr">
        <is>
          <t>2023-11-03</t>
        </is>
      </c>
      <c r="H839" t="inlineStr">
        <is>
          <t>2023-11-03</t>
        </is>
      </c>
      <c r="I839" t="inlineStr">
        <is>
          <t>2023-09-30</t>
        </is>
      </c>
      <c r="J839" t="inlineStr">
        <is>
          <t>USD</t>
        </is>
      </c>
      <c r="K839" t="inlineStr">
        <is>
          <t>財報直接申報值</t>
        </is>
      </c>
    </row>
    <row r="840">
      <c r="A840" t="inlineStr">
        <is>
          <t>長期租賃負債</t>
        </is>
      </c>
      <c r="B840" t="inlineStr">
        <is>
          <t>Operating Lease Liability, Noncurrent</t>
        </is>
      </c>
      <c r="C840" t="inlineStr">
        <is>
          <t>FY2023 Q4</t>
        </is>
      </c>
      <c r="D840" t="n">
        <v>175216000</v>
      </c>
      <c r="E840" t="inlineStr">
        <is>
          <t>OperatingLeaseLiabilityNoncurrent</t>
        </is>
      </c>
      <c r="F840" t="inlineStr">
        <is>
          <t>10-K</t>
        </is>
      </c>
      <c r="G840" t="inlineStr">
        <is>
          <t>2024-02-20</t>
        </is>
      </c>
      <c r="H840" t="inlineStr">
        <is>
          <t>2025-02-18</t>
        </is>
      </c>
      <c r="I840" t="inlineStr">
        <is>
          <t>2023-12-31</t>
        </is>
      </c>
      <c r="J840" t="inlineStr">
        <is>
          <t>USD</t>
        </is>
      </c>
      <c r="K840" t="inlineStr">
        <is>
          <t>財報直接申報值</t>
        </is>
      </c>
    </row>
    <row r="841">
      <c r="A841" t="inlineStr">
        <is>
          <t>長期租賃負債</t>
        </is>
      </c>
      <c r="B841" t="inlineStr">
        <is>
          <t>Operating Lease Liability, Noncurrent</t>
        </is>
      </c>
      <c r="C841" t="inlineStr">
        <is>
          <t>FY2024 Q1</t>
        </is>
      </c>
      <c r="D841" t="n">
        <v>163013000</v>
      </c>
      <c r="E841" t="inlineStr">
        <is>
          <t>OperatingLeaseLiabilityNoncurrent</t>
        </is>
      </c>
      <c r="F841" t="inlineStr">
        <is>
          <t>10-Q</t>
        </is>
      </c>
      <c r="G841" t="inlineStr">
        <is>
          <t>2024-05-07</t>
        </is>
      </c>
      <c r="H841" t="inlineStr">
        <is>
          <t>2024-05-07</t>
        </is>
      </c>
      <c r="I841" t="inlineStr">
        <is>
          <t>2024-03-31</t>
        </is>
      </c>
      <c r="J841" t="inlineStr">
        <is>
          <t>USD</t>
        </is>
      </c>
      <c r="K841" t="inlineStr">
        <is>
          <t>財報直接申報值</t>
        </is>
      </c>
    </row>
    <row r="842">
      <c r="A842" t="inlineStr">
        <is>
          <t>長期租賃負債</t>
        </is>
      </c>
      <c r="B842" t="inlineStr">
        <is>
          <t>Operating Lease Liability, Noncurrent</t>
        </is>
      </c>
      <c r="C842" t="inlineStr">
        <is>
          <t>FY2024 Q2</t>
        </is>
      </c>
      <c r="D842" t="n">
        <v>214334000</v>
      </c>
      <c r="E842" t="inlineStr">
        <is>
          <t>OperatingLeaseLiabilityNoncurrent</t>
        </is>
      </c>
      <c r="F842" t="inlineStr">
        <is>
          <t>10-Q</t>
        </is>
      </c>
      <c r="G842" t="inlineStr">
        <is>
          <t>2024-08-06</t>
        </is>
      </c>
      <c r="H842" t="inlineStr">
        <is>
          <t>2024-08-06</t>
        </is>
      </c>
      <c r="I842" t="inlineStr">
        <is>
          <t>2024-06-30</t>
        </is>
      </c>
      <c r="J842" t="inlineStr">
        <is>
          <t>USD</t>
        </is>
      </c>
      <c r="K842" t="inlineStr">
        <is>
          <t>財報直接申報值</t>
        </is>
      </c>
    </row>
    <row r="843">
      <c r="A843" t="inlineStr">
        <is>
          <t>長期租賃負債</t>
        </is>
      </c>
      <c r="B843" t="inlineStr">
        <is>
          <t>Operating Lease Liability, Noncurrent</t>
        </is>
      </c>
      <c r="C843" t="inlineStr">
        <is>
          <t>FY2024 Q3</t>
        </is>
      </c>
      <c r="D843" t="n">
        <v>207278000</v>
      </c>
      <c r="E843" t="inlineStr">
        <is>
          <t>OperatingLeaseLiabilityNoncurrent</t>
        </is>
      </c>
      <c r="F843" t="inlineStr">
        <is>
          <t>10-Q</t>
        </is>
      </c>
      <c r="G843" t="inlineStr">
        <is>
          <t>2024-11-05</t>
        </is>
      </c>
      <c r="H843" t="inlineStr">
        <is>
          <t>2024-11-05</t>
        </is>
      </c>
      <c r="I843" t="inlineStr">
        <is>
          <t>2024-09-30</t>
        </is>
      </c>
      <c r="J843" t="inlineStr">
        <is>
          <t>USD</t>
        </is>
      </c>
      <c r="K843" t="inlineStr">
        <is>
          <t>財報直接申報值</t>
        </is>
      </c>
    </row>
    <row r="844">
      <c r="A844" t="inlineStr">
        <is>
          <t>長期租賃負債</t>
        </is>
      </c>
      <c r="B844" t="inlineStr">
        <is>
          <t>Operating Lease Liability, Noncurrent</t>
        </is>
      </c>
      <c r="C844" t="inlineStr">
        <is>
          <t>FY2024 Q4</t>
        </is>
      </c>
      <c r="D844" t="n">
        <v>195226000</v>
      </c>
      <c r="E844" t="inlineStr">
        <is>
          <t>OperatingLeaseLiabilityNoncurrent</t>
        </is>
      </c>
      <c r="F844" t="inlineStr">
        <is>
          <t>10-K</t>
        </is>
      </c>
      <c r="G844" t="inlineStr">
        <is>
          <t>2025-02-18</t>
        </is>
      </c>
      <c r="H844" t="inlineStr">
        <is>
          <t>2026-02-17</t>
        </is>
      </c>
      <c r="I844" t="inlineStr">
        <is>
          <t>2024-12-31</t>
        </is>
      </c>
      <c r="J844" t="inlineStr">
        <is>
          <t>USD</t>
        </is>
      </c>
      <c r="K844" t="inlineStr">
        <is>
          <t>財報直接申報值</t>
        </is>
      </c>
    </row>
    <row r="845">
      <c r="A845" t="inlineStr">
        <is>
          <t>長期租賃負債</t>
        </is>
      </c>
      <c r="B845" t="inlineStr">
        <is>
          <t>Operating Lease Liability, Noncurrent</t>
        </is>
      </c>
      <c r="C845" t="inlineStr">
        <is>
          <t>FY2025 Q1</t>
        </is>
      </c>
      <c r="D845" t="n">
        <v>200177000</v>
      </c>
      <c r="E845" t="inlineStr">
        <is>
          <t>OperatingLeaseLiabilityNoncurrent</t>
        </is>
      </c>
      <c r="F845" t="inlineStr">
        <is>
          <t>10-Q</t>
        </is>
      </c>
      <c r="G845" t="inlineStr">
        <is>
          <t>2025-05-06</t>
        </is>
      </c>
      <c r="H845" t="inlineStr">
        <is>
          <t>2025-05-06</t>
        </is>
      </c>
      <c r="I845" t="inlineStr">
        <is>
          <t>2025-03-31</t>
        </is>
      </c>
      <c r="J845" t="inlineStr">
        <is>
          <t>USD</t>
        </is>
      </c>
      <c r="K845" t="inlineStr">
        <is>
          <t>財報直接申報值</t>
        </is>
      </c>
    </row>
    <row r="846">
      <c r="A846" t="inlineStr">
        <is>
          <t>長期租賃負債</t>
        </is>
      </c>
      <c r="B846" t="inlineStr">
        <is>
          <t>Operating Lease Liability, Noncurrent</t>
        </is>
      </c>
      <c r="C846" t="inlineStr">
        <is>
          <t>FY2025 Q2</t>
        </is>
      </c>
      <c r="D846" t="n">
        <v>192347000</v>
      </c>
      <c r="E846" t="inlineStr">
        <is>
          <t>OperatingLeaseLiabilityNoncurrent</t>
        </is>
      </c>
      <c r="F846" t="inlineStr">
        <is>
          <t>10-Q</t>
        </is>
      </c>
      <c r="G846" t="inlineStr">
        <is>
          <t>2025-08-05</t>
        </is>
      </c>
      <c r="H846" t="inlineStr">
        <is>
          <t>2025-08-05</t>
        </is>
      </c>
      <c r="I846" t="inlineStr">
        <is>
          <t>2025-06-30</t>
        </is>
      </c>
      <c r="J846" t="inlineStr">
        <is>
          <t>USD</t>
        </is>
      </c>
      <c r="K846" t="inlineStr">
        <is>
          <t>財報直接申報值</t>
        </is>
      </c>
    </row>
    <row r="847">
      <c r="A847" t="inlineStr">
        <is>
          <t>長期租賃負債</t>
        </is>
      </c>
      <c r="B847" t="inlineStr">
        <is>
          <t>Operating Lease Liability, Noncurrent</t>
        </is>
      </c>
      <c r="C847" t="inlineStr">
        <is>
          <t>FY2025 Q3</t>
        </is>
      </c>
      <c r="D847" t="n">
        <v>189165000</v>
      </c>
      <c r="E847" t="inlineStr">
        <is>
          <t>OperatingLeaseLiabilityNoncurrent</t>
        </is>
      </c>
      <c r="F847" t="inlineStr">
        <is>
          <t>10-Q</t>
        </is>
      </c>
      <c r="G847" t="inlineStr">
        <is>
          <t>2025-11-04</t>
        </is>
      </c>
      <c r="H847" t="inlineStr">
        <is>
          <t>2025-11-04</t>
        </is>
      </c>
      <c r="I847" t="inlineStr">
        <is>
          <t>2025-09-30</t>
        </is>
      </c>
      <c r="J847" t="inlineStr">
        <is>
          <t>USD</t>
        </is>
      </c>
      <c r="K847" t="inlineStr">
        <is>
          <t>財報直接申報值</t>
        </is>
      </c>
    </row>
    <row r="848">
      <c r="A848" t="inlineStr">
        <is>
          <t>長期租賃負債</t>
        </is>
      </c>
      <c r="B848" t="inlineStr">
        <is>
          <t>Operating Lease Liability, Noncurrent</t>
        </is>
      </c>
      <c r="C848" t="inlineStr">
        <is>
          <t>FY2025 Q4</t>
        </is>
      </c>
      <c r="D848" t="n">
        <v>183474000</v>
      </c>
      <c r="E848" t="inlineStr">
        <is>
          <t>OperatingLeaseLiabilityNoncurrent</t>
        </is>
      </c>
      <c r="F848" t="inlineStr">
        <is>
          <t>10-Q</t>
        </is>
      </c>
      <c r="G848" t="inlineStr">
        <is>
          <t>2026-02-17</t>
        </is>
      </c>
      <c r="H848" t="inlineStr">
        <is>
          <t>2026-08-04</t>
        </is>
      </c>
      <c r="I848" t="inlineStr">
        <is>
          <t>2025-12-31</t>
        </is>
      </c>
      <c r="J848" t="inlineStr">
        <is>
          <t>USD</t>
        </is>
      </c>
      <c r="K848" t="inlineStr">
        <is>
          <t>財報直接申報值</t>
        </is>
      </c>
    </row>
    <row r="849">
      <c r="A849" t="inlineStr">
        <is>
          <t>長期租賃負債</t>
        </is>
      </c>
      <c r="B849" t="inlineStr">
        <is>
          <t>Operating Lease Liability, Noncurrent</t>
        </is>
      </c>
      <c r="C849" t="inlineStr">
        <is>
          <t>FY2026 Q1</t>
        </is>
      </c>
      <c r="D849" t="n">
        <v>211977000</v>
      </c>
      <c r="E849" t="inlineStr">
        <is>
          <t>OperatingLeaseLiabilityNoncurrent</t>
        </is>
      </c>
      <c r="F849" t="inlineStr">
        <is>
          <t>10-Q</t>
        </is>
      </c>
      <c r="G849" t="inlineStr">
        <is>
          <t>2026-05-05</t>
        </is>
      </c>
      <c r="H849" t="inlineStr">
        <is>
          <t>2026-05-05</t>
        </is>
      </c>
      <c r="I849" t="inlineStr">
        <is>
          <t>2026-03-31</t>
        </is>
      </c>
      <c r="J849" t="inlineStr">
        <is>
          <t>USD</t>
        </is>
      </c>
      <c r="K849" t="inlineStr">
        <is>
          <t>財報直接申報值</t>
        </is>
      </c>
    </row>
    <row r="850">
      <c r="A850" t="inlineStr">
        <is>
          <t>長期租賃負債</t>
        </is>
      </c>
      <c r="B850" t="inlineStr">
        <is>
          <t>Operating Lease Liability, Noncurrent</t>
        </is>
      </c>
      <c r="C850" t="inlineStr">
        <is>
          <t>FY2026 Q2</t>
        </is>
      </c>
      <c r="D850" t="n">
        <v>211400000</v>
      </c>
      <c r="E850" t="inlineStr">
        <is>
          <t>OperatingLeaseLiabilityNoncurrent</t>
        </is>
      </c>
      <c r="F850" t="inlineStr">
        <is>
          <t>10-Q</t>
        </is>
      </c>
      <c r="G850" t="inlineStr">
        <is>
          <t>2026-08-04</t>
        </is>
      </c>
      <c r="H850" t="inlineStr">
        <is>
          <t>2026-08-04</t>
        </is>
      </c>
      <c r="I850" t="inlineStr">
        <is>
          <t>2026-06-30</t>
        </is>
      </c>
      <c r="J850" t="inlineStr">
        <is>
          <t>USD</t>
        </is>
      </c>
      <c r="K850" t="inlineStr">
        <is>
          <t>財報直接申報值</t>
        </is>
      </c>
    </row>
    <row r="851">
      <c r="A851" t="inlineStr">
        <is>
          <t>負債總計</t>
        </is>
      </c>
      <c r="B851" t="inlineStr">
        <is>
          <t>Total Liabilities</t>
        </is>
      </c>
      <c r="C851" t="inlineStr">
        <is>
          <t>FY2021 Q1</t>
        </is>
      </c>
      <c r="D851" t="n">
        <v>1208242000</v>
      </c>
      <c r="E851" t="inlineStr">
        <is>
          <t>Liabilities</t>
        </is>
      </c>
      <c r="F851" t="inlineStr">
        <is>
          <t>10-Q</t>
        </is>
      </c>
      <c r="G851" t="inlineStr">
        <is>
          <t>2021-05-12</t>
        </is>
      </c>
      <c r="H851" t="inlineStr">
        <is>
          <t>2021-05-12</t>
        </is>
      </c>
      <c r="I851" t="inlineStr">
        <is>
          <t>2021-03-31</t>
        </is>
      </c>
      <c r="J851" t="inlineStr">
        <is>
          <t>USD</t>
        </is>
      </c>
      <c r="K851" t="inlineStr">
        <is>
          <t>財報直接申報值</t>
        </is>
      </c>
    </row>
    <row r="852">
      <c r="A852" t="inlineStr">
        <is>
          <t>負債總計</t>
        </is>
      </c>
      <c r="B852" t="inlineStr">
        <is>
          <t>Total Liabilities</t>
        </is>
      </c>
      <c r="C852" t="inlineStr">
        <is>
          <t>FY2021 Q2</t>
        </is>
      </c>
      <c r="D852" t="n">
        <v>1006705000</v>
      </c>
      <c r="E852" t="inlineStr">
        <is>
          <t>Liabilities</t>
        </is>
      </c>
      <c r="F852" t="inlineStr">
        <is>
          <t>10-Q</t>
        </is>
      </c>
      <c r="G852" t="inlineStr">
        <is>
          <t>2021-08-12</t>
        </is>
      </c>
      <c r="H852" t="inlineStr">
        <is>
          <t>2021-08-12</t>
        </is>
      </c>
      <c r="I852" t="inlineStr">
        <is>
          <t>2021-06-30</t>
        </is>
      </c>
      <c r="J852" t="inlineStr">
        <is>
          <t>USD</t>
        </is>
      </c>
      <c r="K852" t="inlineStr">
        <is>
          <t>財報直接申報值</t>
        </is>
      </c>
    </row>
    <row r="853">
      <c r="A853" t="inlineStr">
        <is>
          <t>負債總計</t>
        </is>
      </c>
      <c r="B853" t="inlineStr">
        <is>
          <t>Total Liabilities</t>
        </is>
      </c>
      <c r="C853" t="inlineStr">
        <is>
          <t>FY2021 Q3</t>
        </is>
      </c>
      <c r="D853" t="n">
        <v>976271000</v>
      </c>
      <c r="E853" t="inlineStr">
        <is>
          <t>Liabilities</t>
        </is>
      </c>
      <c r="F853" t="inlineStr">
        <is>
          <t>10-Q</t>
        </is>
      </c>
      <c r="G853" t="inlineStr">
        <is>
          <t>2021-11-09</t>
        </is>
      </c>
      <c r="H853" t="inlineStr">
        <is>
          <t>2021-11-09</t>
        </is>
      </c>
      <c r="I853" t="inlineStr">
        <is>
          <t>2021-09-30</t>
        </is>
      </c>
      <c r="J853" t="inlineStr">
        <is>
          <t>USD</t>
        </is>
      </c>
      <c r="K853" t="inlineStr">
        <is>
          <t>財報直接申報值</t>
        </is>
      </c>
    </row>
    <row r="854">
      <c r="A854" t="inlineStr">
        <is>
          <t>負債總計</t>
        </is>
      </c>
      <c r="B854" t="inlineStr">
        <is>
          <t>Total Liabilities</t>
        </is>
      </c>
      <c r="C854" t="inlineStr">
        <is>
          <t>FY2021 Q4</t>
        </is>
      </c>
      <c r="D854" t="n">
        <v>956420000</v>
      </c>
      <c r="E854" t="inlineStr">
        <is>
          <t>Liabilities</t>
        </is>
      </c>
      <c r="F854" t="inlineStr">
        <is>
          <t>10-K</t>
        </is>
      </c>
      <c r="G854" t="inlineStr">
        <is>
          <t>2022-02-24</t>
        </is>
      </c>
      <c r="H854" t="inlineStr">
        <is>
          <t>2023-02-21</t>
        </is>
      </c>
      <c r="I854" t="inlineStr">
        <is>
          <t>2021-12-31</t>
        </is>
      </c>
      <c r="J854" t="inlineStr">
        <is>
          <t>USD</t>
        </is>
      </c>
      <c r="K854" t="inlineStr">
        <is>
          <t>財報直接申報值</t>
        </is>
      </c>
    </row>
    <row r="855">
      <c r="A855" t="inlineStr">
        <is>
          <t>負債總計</t>
        </is>
      </c>
      <c r="B855" t="inlineStr">
        <is>
          <t>Total Liabilities</t>
        </is>
      </c>
      <c r="C855" t="inlineStr">
        <is>
          <t>FY2022 Q1</t>
        </is>
      </c>
      <c r="D855" t="n">
        <v>954433000</v>
      </c>
      <c r="E855" t="inlineStr">
        <is>
          <t>Liabilities</t>
        </is>
      </c>
      <c r="F855" t="inlineStr">
        <is>
          <t>10-Q</t>
        </is>
      </c>
      <c r="G855" t="inlineStr">
        <is>
          <t>2022-05-09</t>
        </is>
      </c>
      <c r="H855" t="inlineStr">
        <is>
          <t>2022-05-09</t>
        </is>
      </c>
      <c r="I855" t="inlineStr">
        <is>
          <t>2022-03-31</t>
        </is>
      </c>
      <c r="J855" t="inlineStr">
        <is>
          <t>USD</t>
        </is>
      </c>
      <c r="K855" t="inlineStr">
        <is>
          <t>財報直接申報值</t>
        </is>
      </c>
    </row>
    <row r="856">
      <c r="A856" t="inlineStr">
        <is>
          <t>負債總計</t>
        </is>
      </c>
      <c r="B856" t="inlineStr">
        <is>
          <t>Total Liabilities</t>
        </is>
      </c>
      <c r="C856" t="inlineStr">
        <is>
          <t>FY2022 Q2</t>
        </is>
      </c>
      <c r="D856" t="n">
        <v>933514000</v>
      </c>
      <c r="E856" t="inlineStr">
        <is>
          <t>Liabilities</t>
        </is>
      </c>
      <c r="F856" t="inlineStr">
        <is>
          <t>10-Q</t>
        </is>
      </c>
      <c r="G856" t="inlineStr">
        <is>
          <t>2022-08-08</t>
        </is>
      </c>
      <c r="H856" t="inlineStr">
        <is>
          <t>2022-08-08</t>
        </is>
      </c>
      <c r="I856" t="inlineStr">
        <is>
          <t>2022-06-30</t>
        </is>
      </c>
      <c r="J856" t="inlineStr">
        <is>
          <t>USD</t>
        </is>
      </c>
      <c r="K856" t="inlineStr">
        <is>
          <t>財報直接申報值</t>
        </is>
      </c>
    </row>
    <row r="857">
      <c r="A857" t="inlineStr">
        <is>
          <t>負債總計</t>
        </is>
      </c>
      <c r="B857" t="inlineStr">
        <is>
          <t>Total Liabilities</t>
        </is>
      </c>
      <c r="C857" t="inlineStr">
        <is>
          <t>FY2022 Q3</t>
        </is>
      </c>
      <c r="D857" t="n">
        <v>932220000</v>
      </c>
      <c r="E857" t="inlineStr">
        <is>
          <t>Liabilities</t>
        </is>
      </c>
      <c r="F857" t="inlineStr">
        <is>
          <t>10-Q</t>
        </is>
      </c>
      <c r="G857" t="inlineStr">
        <is>
          <t>2022-11-07</t>
        </is>
      </c>
      <c r="H857" t="inlineStr">
        <is>
          <t>2022-11-07</t>
        </is>
      </c>
      <c r="I857" t="inlineStr">
        <is>
          <t>2022-09-30</t>
        </is>
      </c>
      <c r="J857" t="inlineStr">
        <is>
          <t>USD</t>
        </is>
      </c>
      <c r="K857" t="inlineStr">
        <is>
          <t>財報直接申報值</t>
        </is>
      </c>
    </row>
    <row r="858">
      <c r="A858" t="inlineStr">
        <is>
          <t>負債總計</t>
        </is>
      </c>
      <c r="B858" t="inlineStr">
        <is>
          <t>Total Liabilities</t>
        </is>
      </c>
      <c r="C858" t="inlineStr">
        <is>
          <t>FY2022 Q4</t>
        </is>
      </c>
      <c r="D858" t="n">
        <v>818802000</v>
      </c>
      <c r="E858" t="inlineStr">
        <is>
          <t>Liabilities</t>
        </is>
      </c>
      <c r="F858" t="inlineStr">
        <is>
          <t>10-K</t>
        </is>
      </c>
      <c r="G858" t="inlineStr">
        <is>
          <t>2023-02-21</t>
        </is>
      </c>
      <c r="H858" t="inlineStr">
        <is>
          <t>2024-02-20</t>
        </is>
      </c>
      <c r="I858" t="inlineStr">
        <is>
          <t>2022-12-31</t>
        </is>
      </c>
      <c r="J858" t="inlineStr">
        <is>
          <t>USD</t>
        </is>
      </c>
      <c r="K858" t="inlineStr">
        <is>
          <t>財報直接申報值</t>
        </is>
      </c>
    </row>
    <row r="859">
      <c r="A859" t="inlineStr">
        <is>
          <t>負債總計</t>
        </is>
      </c>
      <c r="B859" t="inlineStr">
        <is>
          <t>Total Liabilities</t>
        </is>
      </c>
      <c r="C859" t="inlineStr">
        <is>
          <t>FY2023 Q1</t>
        </is>
      </c>
      <c r="D859" t="n">
        <v>879945000</v>
      </c>
      <c r="E859" t="inlineStr">
        <is>
          <t>Liabilities</t>
        </is>
      </c>
      <c r="F859" t="inlineStr">
        <is>
          <t>10-Q</t>
        </is>
      </c>
      <c r="G859" t="inlineStr">
        <is>
          <t>2023-05-09</t>
        </is>
      </c>
      <c r="H859" t="inlineStr">
        <is>
          <t>2023-05-09</t>
        </is>
      </c>
      <c r="I859" t="inlineStr">
        <is>
          <t>2023-03-31</t>
        </is>
      </c>
      <c r="J859" t="inlineStr">
        <is>
          <t>USD</t>
        </is>
      </c>
      <c r="K859" t="inlineStr">
        <is>
          <t>財報直接申報值</t>
        </is>
      </c>
    </row>
    <row r="860">
      <c r="A860" t="inlineStr">
        <is>
          <t>負債總計</t>
        </is>
      </c>
      <c r="B860" t="inlineStr">
        <is>
          <t>Total Liabilities</t>
        </is>
      </c>
      <c r="C860" t="inlineStr">
        <is>
          <t>FY2023 Q2</t>
        </is>
      </c>
      <c r="D860" t="n">
        <v>945126000</v>
      </c>
      <c r="E860" t="inlineStr">
        <is>
          <t>Liabilities</t>
        </is>
      </c>
      <c r="F860" t="inlineStr">
        <is>
          <t>10-Q</t>
        </is>
      </c>
      <c r="G860" t="inlineStr">
        <is>
          <t>2023-08-08</t>
        </is>
      </c>
      <c r="H860" t="inlineStr">
        <is>
          <t>2023-08-08</t>
        </is>
      </c>
      <c r="I860" t="inlineStr">
        <is>
          <t>2023-06-30</t>
        </is>
      </c>
      <c r="J860" t="inlineStr">
        <is>
          <t>USD</t>
        </is>
      </c>
      <c r="K860" t="inlineStr">
        <is>
          <t>財報直接申報值</t>
        </is>
      </c>
    </row>
    <row r="861">
      <c r="A861" t="inlineStr">
        <is>
          <t>負債總計</t>
        </is>
      </c>
      <c r="B861" t="inlineStr">
        <is>
          <t>Total Liabilities</t>
        </is>
      </c>
      <c r="C861" t="inlineStr">
        <is>
          <t>FY2023 Q3</t>
        </is>
      </c>
      <c r="D861" t="n">
        <v>921520000</v>
      </c>
      <c r="E861" t="inlineStr">
        <is>
          <t>Liabilities</t>
        </is>
      </c>
      <c r="F861" t="inlineStr">
        <is>
          <t>10-Q</t>
        </is>
      </c>
      <c r="G861" t="inlineStr">
        <is>
          <t>2023-11-03</t>
        </is>
      </c>
      <c r="H861" t="inlineStr">
        <is>
          <t>2023-11-03</t>
        </is>
      </c>
      <c r="I861" t="inlineStr">
        <is>
          <t>2023-09-30</t>
        </is>
      </c>
      <c r="J861" t="inlineStr">
        <is>
          <t>USD</t>
        </is>
      </c>
      <c r="K861" t="inlineStr">
        <is>
          <t>財報直接申報值</t>
        </is>
      </c>
    </row>
    <row r="862">
      <c r="A862" t="inlineStr">
        <is>
          <t>負債總計</t>
        </is>
      </c>
      <c r="B862" t="inlineStr">
        <is>
          <t>Total Liabilities</t>
        </is>
      </c>
      <c r="C862" t="inlineStr">
        <is>
          <t>FY2023 Q4</t>
        </is>
      </c>
      <c r="D862" t="n">
        <v>961460000</v>
      </c>
      <c r="E862" t="inlineStr">
        <is>
          <t>Liabilities</t>
        </is>
      </c>
      <c r="F862" t="inlineStr">
        <is>
          <t>10-K</t>
        </is>
      </c>
      <c r="G862" t="inlineStr">
        <is>
          <t>2024-02-20</t>
        </is>
      </c>
      <c r="H862" t="inlineStr">
        <is>
          <t>2025-02-18</t>
        </is>
      </c>
      <c r="I862" t="inlineStr">
        <is>
          <t>2023-12-31</t>
        </is>
      </c>
      <c r="J862" t="inlineStr">
        <is>
          <t>USD</t>
        </is>
      </c>
      <c r="K862" t="inlineStr">
        <is>
          <t>財報直接申報值</t>
        </is>
      </c>
    </row>
    <row r="863">
      <c r="A863" t="inlineStr">
        <is>
          <t>負債總計</t>
        </is>
      </c>
      <c r="B863" t="inlineStr">
        <is>
          <t>Total Liabilities</t>
        </is>
      </c>
      <c r="C863" t="inlineStr">
        <is>
          <t>FY2024 Q1</t>
        </is>
      </c>
      <c r="D863" t="n">
        <v>945907000</v>
      </c>
      <c r="E863" t="inlineStr">
        <is>
          <t>Liabilities</t>
        </is>
      </c>
      <c r="F863" t="inlineStr">
        <is>
          <t>10-Q</t>
        </is>
      </c>
      <c r="G863" t="inlineStr">
        <is>
          <t>2024-05-07</t>
        </is>
      </c>
      <c r="H863" t="inlineStr">
        <is>
          <t>2024-05-07</t>
        </is>
      </c>
      <c r="I863" t="inlineStr">
        <is>
          <t>2024-03-31</t>
        </is>
      </c>
      <c r="J863" t="inlineStr">
        <is>
          <t>USD</t>
        </is>
      </c>
      <c r="K863" t="inlineStr">
        <is>
          <t>財報直接申報值</t>
        </is>
      </c>
    </row>
    <row r="864">
      <c r="A864" t="inlineStr">
        <is>
          <t>負債總計</t>
        </is>
      </c>
      <c r="B864" t="inlineStr">
        <is>
          <t>Total Liabilities</t>
        </is>
      </c>
      <c r="C864" t="inlineStr">
        <is>
          <t>FY2024 Q2</t>
        </is>
      </c>
      <c r="D864" t="n">
        <v>1054074000</v>
      </c>
      <c r="E864" t="inlineStr">
        <is>
          <t>Liabilities</t>
        </is>
      </c>
      <c r="F864" t="inlineStr">
        <is>
          <t>10-Q</t>
        </is>
      </c>
      <c r="G864" t="inlineStr">
        <is>
          <t>2024-08-06</t>
        </is>
      </c>
      <c r="H864" t="inlineStr">
        <is>
          <t>2024-08-06</t>
        </is>
      </c>
      <c r="I864" t="inlineStr">
        <is>
          <t>2024-06-30</t>
        </is>
      </c>
      <c r="J864" t="inlineStr">
        <is>
          <t>USD</t>
        </is>
      </c>
      <c r="K864" t="inlineStr">
        <is>
          <t>財報直接申報值</t>
        </is>
      </c>
    </row>
    <row r="865">
      <c r="A865" t="inlineStr">
        <is>
          <t>負債總計</t>
        </is>
      </c>
      <c r="B865" t="inlineStr">
        <is>
          <t>Total Liabilities</t>
        </is>
      </c>
      <c r="C865" t="inlineStr">
        <is>
          <t>FY2024 Q3</t>
        </is>
      </c>
      <c r="D865" t="n">
        <v>1176735000</v>
      </c>
      <c r="E865" t="inlineStr">
        <is>
          <t>Liabilities</t>
        </is>
      </c>
      <c r="F865" t="inlineStr">
        <is>
          <t>10-Q</t>
        </is>
      </c>
      <c r="G865" t="inlineStr">
        <is>
          <t>2024-11-05</t>
        </is>
      </c>
      <c r="H865" t="inlineStr">
        <is>
          <t>2024-11-05</t>
        </is>
      </c>
      <c r="I865" t="inlineStr">
        <is>
          <t>2024-09-30</t>
        </is>
      </c>
      <c r="J865" t="inlineStr">
        <is>
          <t>USD</t>
        </is>
      </c>
      <c r="K865" t="inlineStr">
        <is>
          <t>財報直接申報值</t>
        </is>
      </c>
    </row>
    <row r="866">
      <c r="A866" t="inlineStr">
        <is>
          <t>負債總計</t>
        </is>
      </c>
      <c r="B866" t="inlineStr">
        <is>
          <t>Total Liabilities</t>
        </is>
      </c>
      <c r="C866" t="inlineStr">
        <is>
          <t>FY2024 Q4</t>
        </is>
      </c>
      <c r="D866" t="n">
        <v>1246477000</v>
      </c>
      <c r="E866" t="inlineStr">
        <is>
          <t>Liabilities</t>
        </is>
      </c>
      <c r="F866" t="inlineStr">
        <is>
          <t>10-K</t>
        </is>
      </c>
      <c r="G866" t="inlineStr">
        <is>
          <t>2025-02-18</t>
        </is>
      </c>
      <c r="H866" t="inlineStr">
        <is>
          <t>2026-02-17</t>
        </is>
      </c>
      <c r="I866" t="inlineStr">
        <is>
          <t>2024-12-31</t>
        </is>
      </c>
      <c r="J866" t="inlineStr">
        <is>
          <t>USD</t>
        </is>
      </c>
      <c r="K866" t="inlineStr">
        <is>
          <t>財報直接申報值</t>
        </is>
      </c>
    </row>
    <row r="867">
      <c r="A867" t="inlineStr">
        <is>
          <t>負債總計</t>
        </is>
      </c>
      <c r="B867" t="inlineStr">
        <is>
          <t>Total Liabilities</t>
        </is>
      </c>
      <c r="C867" t="inlineStr">
        <is>
          <t>FY2025 Q1</t>
        </is>
      </c>
      <c r="D867" t="n">
        <v>1217944000</v>
      </c>
      <c r="E867" t="inlineStr">
        <is>
          <t>Liabilities</t>
        </is>
      </c>
      <c r="F867" t="inlineStr">
        <is>
          <t>10-Q</t>
        </is>
      </c>
      <c r="G867" t="inlineStr">
        <is>
          <t>2025-05-06</t>
        </is>
      </c>
      <c r="H867" t="inlineStr">
        <is>
          <t>2025-05-06</t>
        </is>
      </c>
      <c r="I867" t="inlineStr">
        <is>
          <t>2025-03-31</t>
        </is>
      </c>
      <c r="J867" t="inlineStr">
        <is>
          <t>USD</t>
        </is>
      </c>
      <c r="K867" t="inlineStr">
        <is>
          <t>財報直接申報值</t>
        </is>
      </c>
    </row>
    <row r="868">
      <c r="A868" t="inlineStr">
        <is>
          <t>負債總計</t>
        </is>
      </c>
      <c r="B868" t="inlineStr">
        <is>
          <t>Total Liabilities</t>
        </is>
      </c>
      <c r="C868" t="inlineStr">
        <is>
          <t>FY2025 Q2</t>
        </is>
      </c>
      <c r="D868" t="n">
        <v>1340124000</v>
      </c>
      <c r="E868" t="inlineStr">
        <is>
          <t>Liabilities</t>
        </is>
      </c>
      <c r="F868" t="inlineStr">
        <is>
          <t>10-Q</t>
        </is>
      </c>
      <c r="G868" t="inlineStr">
        <is>
          <t>2025-08-05</t>
        </is>
      </c>
      <c r="H868" t="inlineStr">
        <is>
          <t>2025-08-05</t>
        </is>
      </c>
      <c r="I868" t="inlineStr">
        <is>
          <t>2025-06-30</t>
        </is>
      </c>
      <c r="J868" t="inlineStr">
        <is>
          <t>USD</t>
        </is>
      </c>
      <c r="K868" t="inlineStr">
        <is>
          <t>財報直接申報值</t>
        </is>
      </c>
    </row>
    <row r="869">
      <c r="A869" t="inlineStr">
        <is>
          <t>負債總計</t>
        </is>
      </c>
      <c r="B869" t="inlineStr">
        <is>
          <t>Total Liabilities</t>
        </is>
      </c>
      <c r="C869" t="inlineStr">
        <is>
          <t>FY2025 Q3</t>
        </is>
      </c>
      <c r="D869" t="n">
        <v>1425691000</v>
      </c>
      <c r="E869" t="inlineStr">
        <is>
          <t>Liabilities</t>
        </is>
      </c>
      <c r="F869" t="inlineStr">
        <is>
          <t>10-Q</t>
        </is>
      </c>
      <c r="G869" t="inlineStr">
        <is>
          <t>2025-11-04</t>
        </is>
      </c>
      <c r="H869" t="inlineStr">
        <is>
          <t>2025-11-04</t>
        </is>
      </c>
      <c r="I869" t="inlineStr">
        <is>
          <t>2025-09-30</t>
        </is>
      </c>
      <c r="J869" t="inlineStr">
        <is>
          <t>USD</t>
        </is>
      </c>
      <c r="K869" t="inlineStr">
        <is>
          <t>財報直接申報值</t>
        </is>
      </c>
    </row>
    <row r="870">
      <c r="A870" t="inlineStr">
        <is>
          <t>負債總計</t>
        </is>
      </c>
      <c r="B870" t="inlineStr">
        <is>
          <t>Total Liabilities</t>
        </is>
      </c>
      <c r="C870" t="inlineStr">
        <is>
          <t>FY2025 Q4</t>
        </is>
      </c>
      <c r="D870" t="n">
        <v>1412381000</v>
      </c>
      <c r="E870" t="inlineStr">
        <is>
          <t>Liabilities</t>
        </is>
      </c>
      <c r="F870" t="inlineStr">
        <is>
          <t>10-Q</t>
        </is>
      </c>
      <c r="G870" t="inlineStr">
        <is>
          <t>2026-02-17</t>
        </is>
      </c>
      <c r="H870" t="inlineStr">
        <is>
          <t>2026-08-04</t>
        </is>
      </c>
      <c r="I870" t="inlineStr">
        <is>
          <t>2025-12-31</t>
        </is>
      </c>
      <c r="J870" t="inlineStr">
        <is>
          <t>USD</t>
        </is>
      </c>
      <c r="K870" t="inlineStr">
        <is>
          <t>財報直接申報值</t>
        </is>
      </c>
    </row>
    <row r="871">
      <c r="A871" t="inlineStr">
        <is>
          <t>負債總計</t>
        </is>
      </c>
      <c r="B871" t="inlineStr">
        <is>
          <t>Total Liabilities</t>
        </is>
      </c>
      <c r="C871" t="inlineStr">
        <is>
          <t>FY2026 Q1</t>
        </is>
      </c>
      <c r="D871" t="n">
        <v>1642902000</v>
      </c>
      <c r="E871" t="inlineStr">
        <is>
          <t>Liabilities</t>
        </is>
      </c>
      <c r="F871" t="inlineStr">
        <is>
          <t>10-Q</t>
        </is>
      </c>
      <c r="G871" t="inlineStr">
        <is>
          <t>2026-05-05</t>
        </is>
      </c>
      <c r="H871" t="inlineStr">
        <is>
          <t>2026-05-05</t>
        </is>
      </c>
      <c r="I871" t="inlineStr">
        <is>
          <t>2026-03-31</t>
        </is>
      </c>
      <c r="J871" t="inlineStr">
        <is>
          <t>USD</t>
        </is>
      </c>
      <c r="K871" t="inlineStr">
        <is>
          <t>財報直接申報值</t>
        </is>
      </c>
    </row>
    <row r="872">
      <c r="A872" t="inlineStr">
        <is>
          <t>負債總計</t>
        </is>
      </c>
      <c r="B872" t="inlineStr">
        <is>
          <t>Total Liabilities</t>
        </is>
      </c>
      <c r="C872" t="inlineStr">
        <is>
          <t>FY2026 Q2</t>
        </is>
      </c>
      <c r="D872" t="n">
        <v>1793680000</v>
      </c>
      <c r="E872" t="inlineStr">
        <is>
          <t>Liabilities</t>
        </is>
      </c>
      <c r="F872" t="inlineStr">
        <is>
          <t>10-Q</t>
        </is>
      </c>
      <c r="G872" t="inlineStr">
        <is>
          <t>2026-08-04</t>
        </is>
      </c>
      <c r="H872" t="inlineStr">
        <is>
          <t>2026-08-04</t>
        </is>
      </c>
      <c r="I872" t="inlineStr">
        <is>
          <t>2026-06-30</t>
        </is>
      </c>
      <c r="J872" t="inlineStr">
        <is>
          <t>USD</t>
        </is>
      </c>
      <c r="K872" t="inlineStr">
        <is>
          <t>財報直接申報值</t>
        </is>
      </c>
    </row>
    <row r="873">
      <c r="A873" t="inlineStr">
        <is>
          <t>股東權益總計</t>
        </is>
      </c>
      <c r="B873" t="inlineStr">
        <is>
          <t>Total Stockholders' Equity</t>
        </is>
      </c>
      <c r="C873" t="inlineStr">
        <is>
          <t>FY2021 Q1</t>
        </is>
      </c>
      <c r="D873" t="n">
        <v>1805943000</v>
      </c>
      <c r="E873" t="inlineStr">
        <is>
          <t>StockholdersEquity</t>
        </is>
      </c>
      <c r="F873" t="inlineStr">
        <is>
          <t>10-Q</t>
        </is>
      </c>
      <c r="G873" t="inlineStr">
        <is>
          <t>2021-05-12</t>
        </is>
      </c>
      <c r="H873" t="inlineStr">
        <is>
          <t>2022-08-08</t>
        </is>
      </c>
      <c r="I873" t="inlineStr">
        <is>
          <t>2021-03-31</t>
        </is>
      </c>
      <c r="J873" t="inlineStr">
        <is>
          <t>USD</t>
        </is>
      </c>
      <c r="K873" t="inlineStr">
        <is>
          <t>財報直接申報值</t>
        </is>
      </c>
    </row>
    <row r="874">
      <c r="A874" t="inlineStr">
        <is>
          <t>股東權益總計</t>
        </is>
      </c>
      <c r="B874" t="inlineStr">
        <is>
          <t>Total Stockholders' Equity</t>
        </is>
      </c>
      <c r="C874" t="inlineStr">
        <is>
          <t>FY2021 Q2</t>
        </is>
      </c>
      <c r="D874" t="n">
        <v>2068963000</v>
      </c>
      <c r="E874" t="inlineStr">
        <is>
          <t>StockholdersEquity</t>
        </is>
      </c>
      <c r="F874" t="inlineStr">
        <is>
          <t>10-Q</t>
        </is>
      </c>
      <c r="G874" t="inlineStr">
        <is>
          <t>2021-08-12</t>
        </is>
      </c>
      <c r="H874" t="inlineStr">
        <is>
          <t>2022-11-07</t>
        </is>
      </c>
      <c r="I874" t="inlineStr">
        <is>
          <t>2021-06-30</t>
        </is>
      </c>
      <c r="J874" t="inlineStr">
        <is>
          <t>USD</t>
        </is>
      </c>
      <c r="K874" t="inlineStr">
        <is>
          <t>財報直接申報值</t>
        </is>
      </c>
    </row>
    <row r="875">
      <c r="A875" t="inlineStr">
        <is>
          <t>股東權益總計</t>
        </is>
      </c>
      <c r="B875" t="inlineStr">
        <is>
          <t>Total Stockholders' Equity</t>
        </is>
      </c>
      <c r="C875" t="inlineStr">
        <is>
          <t>FY2021 Q3</t>
        </is>
      </c>
      <c r="D875" t="n">
        <v>2248056000</v>
      </c>
      <c r="E875" t="inlineStr">
        <is>
          <t>StockholdersEquity</t>
        </is>
      </c>
      <c r="F875" t="inlineStr">
        <is>
          <t>10-Q</t>
        </is>
      </c>
      <c r="G875" t="inlineStr">
        <is>
          <t>2021-11-09</t>
        </is>
      </c>
      <c r="H875" t="inlineStr">
        <is>
          <t>2022-11-07</t>
        </is>
      </c>
      <c r="I875" t="inlineStr">
        <is>
          <t>2021-09-30</t>
        </is>
      </c>
      <c r="J875" t="inlineStr">
        <is>
          <t>USD</t>
        </is>
      </c>
      <c r="K875" t="inlineStr">
        <is>
          <t>財報直接申報值</t>
        </is>
      </c>
    </row>
    <row r="876">
      <c r="A876" t="inlineStr">
        <is>
          <t>股東權益總計</t>
        </is>
      </c>
      <c r="B876" t="inlineStr">
        <is>
          <t>Total Stockholders' Equity</t>
        </is>
      </c>
      <c r="C876" t="inlineStr">
        <is>
          <t>FY2021 Q4</t>
        </is>
      </c>
      <c r="D876" t="n">
        <v>2291030000</v>
      </c>
      <c r="E876" t="inlineStr">
        <is>
          <t>StockholdersEquity</t>
        </is>
      </c>
      <c r="F876" t="inlineStr">
        <is>
          <t>10-Q</t>
        </is>
      </c>
      <c r="G876" t="inlineStr">
        <is>
          <t>2022-02-24</t>
        </is>
      </c>
      <c r="H876" t="inlineStr">
        <is>
          <t>2023-05-09</t>
        </is>
      </c>
      <c r="I876" t="inlineStr">
        <is>
          <t>2021-12-31</t>
        </is>
      </c>
      <c r="J876" t="inlineStr">
        <is>
          <t>USD</t>
        </is>
      </c>
      <c r="K876" t="inlineStr">
        <is>
          <t>財報直接申報值</t>
        </is>
      </c>
    </row>
    <row r="877">
      <c r="A877" t="inlineStr">
        <is>
          <t>股東權益總計</t>
        </is>
      </c>
      <c r="B877" t="inlineStr">
        <is>
          <t>Total Stockholders' Equity</t>
        </is>
      </c>
      <c r="C877" t="inlineStr">
        <is>
          <t>FY2022 Q1</t>
        </is>
      </c>
      <c r="D877" t="n">
        <v>2364746000</v>
      </c>
      <c r="E877" t="inlineStr">
        <is>
          <t>StockholdersEquity</t>
        </is>
      </c>
      <c r="F877" t="inlineStr">
        <is>
          <t>10-Q</t>
        </is>
      </c>
      <c r="G877" t="inlineStr">
        <is>
          <t>2022-05-09</t>
        </is>
      </c>
      <c r="H877" t="inlineStr">
        <is>
          <t>2023-05-09</t>
        </is>
      </c>
      <c r="I877" t="inlineStr">
        <is>
          <t>2022-03-31</t>
        </is>
      </c>
      <c r="J877" t="inlineStr">
        <is>
          <t>USD</t>
        </is>
      </c>
      <c r="K877" t="inlineStr">
        <is>
          <t>財報直接申報值</t>
        </is>
      </c>
    </row>
    <row r="878">
      <c r="A878" t="inlineStr">
        <is>
          <t>股東權益總計</t>
        </is>
      </c>
      <c r="B878" t="inlineStr">
        <is>
          <t>Total Stockholders' Equity</t>
        </is>
      </c>
      <c r="C878" t="inlineStr">
        <is>
          <t>FY2022 Q2</t>
        </is>
      </c>
      <c r="D878" t="n">
        <v>2348824000</v>
      </c>
      <c r="E878" t="inlineStr">
        <is>
          <t>StockholdersEquity</t>
        </is>
      </c>
      <c r="F878" t="inlineStr">
        <is>
          <t>10-Q</t>
        </is>
      </c>
      <c r="G878" t="inlineStr">
        <is>
          <t>2022-08-08</t>
        </is>
      </c>
      <c r="H878" t="inlineStr">
        <is>
          <t>2022-11-07</t>
        </is>
      </c>
      <c r="I878" t="inlineStr">
        <is>
          <t>2022-06-30</t>
        </is>
      </c>
      <c r="J878" t="inlineStr">
        <is>
          <t>USD</t>
        </is>
      </c>
      <c r="K878" t="inlineStr">
        <is>
          <t>財報直接申報值</t>
        </is>
      </c>
    </row>
    <row r="879">
      <c r="A879" t="inlineStr">
        <is>
          <t>股東權益總計</t>
        </is>
      </c>
      <c r="B879" t="inlineStr">
        <is>
          <t>Total Stockholders' Equity</t>
        </is>
      </c>
      <c r="C879" t="inlineStr">
        <is>
          <t>FY2022 Q3</t>
        </is>
      </c>
      <c r="D879" t="n">
        <v>2386615000</v>
      </c>
      <c r="E879" t="inlineStr">
        <is>
          <t>StockholdersEquity</t>
        </is>
      </c>
      <c r="F879" t="inlineStr">
        <is>
          <t>10-Q</t>
        </is>
      </c>
      <c r="G879" t="inlineStr">
        <is>
          <t>2022-11-07</t>
        </is>
      </c>
      <c r="H879" t="inlineStr">
        <is>
          <t>2022-11-07</t>
        </is>
      </c>
      <c r="I879" t="inlineStr">
        <is>
          <t>2022-09-30</t>
        </is>
      </c>
      <c r="J879" t="inlineStr">
        <is>
          <t>USD</t>
        </is>
      </c>
      <c r="K879" t="inlineStr">
        <is>
          <t>財報直接申報值</t>
        </is>
      </c>
    </row>
    <row r="880">
      <c r="A880" t="inlineStr">
        <is>
          <t>股東權益總計</t>
        </is>
      </c>
      <c r="B880" t="inlineStr">
        <is>
          <t>Total Stockholders' Equity</t>
        </is>
      </c>
      <c r="C880" t="inlineStr">
        <is>
          <t>FY2022 Q4</t>
        </is>
      </c>
      <c r="D880" t="n">
        <v>2565326000</v>
      </c>
      <c r="E880" t="inlineStr">
        <is>
          <t>StockholdersEquity</t>
        </is>
      </c>
      <c r="F880" t="inlineStr">
        <is>
          <t>10-K</t>
        </is>
      </c>
      <c r="G880" t="inlineStr">
        <is>
          <t>2023-02-21</t>
        </is>
      </c>
      <c r="H880" t="inlineStr">
        <is>
          <t>2024-02-20</t>
        </is>
      </c>
      <c r="I880" t="inlineStr">
        <is>
          <t>2022-12-31</t>
        </is>
      </c>
      <c r="J880" t="inlineStr">
        <is>
          <t>USD</t>
        </is>
      </c>
      <c r="K880" t="inlineStr">
        <is>
          <t>財報直接申報值</t>
        </is>
      </c>
    </row>
    <row r="881">
      <c r="A881" t="inlineStr">
        <is>
          <t>股東權益總計</t>
        </is>
      </c>
      <c r="B881" t="inlineStr">
        <is>
          <t>Total Stockholders' Equity</t>
        </is>
      </c>
      <c r="C881" t="inlineStr">
        <is>
          <t>FY2023 Q1</t>
        </is>
      </c>
      <c r="D881" t="n">
        <v>2723733000</v>
      </c>
      <c r="E881" t="inlineStr">
        <is>
          <t>StockholdersEquity</t>
        </is>
      </c>
      <c r="F881" t="inlineStr">
        <is>
          <t>10-Q</t>
        </is>
      </c>
      <c r="G881" t="inlineStr">
        <is>
          <t>2023-05-09</t>
        </is>
      </c>
      <c r="H881" t="inlineStr">
        <is>
          <t>2023-05-09</t>
        </is>
      </c>
      <c r="I881" t="inlineStr">
        <is>
          <t>2023-03-31</t>
        </is>
      </c>
      <c r="J881" t="inlineStr">
        <is>
          <t>USD</t>
        </is>
      </c>
      <c r="K881" t="inlineStr">
        <is>
          <t>財報直接申報值</t>
        </is>
      </c>
    </row>
    <row r="882">
      <c r="A882" t="inlineStr">
        <is>
          <t>股東權益總計</t>
        </is>
      </c>
      <c r="B882" t="inlineStr">
        <is>
          <t>Total Stockholders' Equity</t>
        </is>
      </c>
      <c r="C882" t="inlineStr">
        <is>
          <t>FY2023 Q2</t>
        </is>
      </c>
      <c r="D882" t="n">
        <v>2955474000</v>
      </c>
      <c r="E882" t="inlineStr">
        <is>
          <t>StockholdersEquity</t>
        </is>
      </c>
      <c r="F882" t="inlineStr">
        <is>
          <t>10-Q</t>
        </is>
      </c>
      <c r="G882" t="inlineStr">
        <is>
          <t>2023-08-08</t>
        </is>
      </c>
      <c r="H882" t="inlineStr">
        <is>
          <t>2023-08-08</t>
        </is>
      </c>
      <c r="I882" t="inlineStr">
        <is>
          <t>2023-06-30</t>
        </is>
      </c>
      <c r="J882" t="inlineStr">
        <is>
          <t>USD</t>
        </is>
      </c>
      <c r="K882" t="inlineStr">
        <is>
          <t>財報直接申報值</t>
        </is>
      </c>
    </row>
    <row r="883">
      <c r="A883" t="inlineStr">
        <is>
          <t>股東權益總計</t>
        </is>
      </c>
      <c r="B883" t="inlineStr">
        <is>
          <t>Total Stockholders' Equity</t>
        </is>
      </c>
      <c r="C883" t="inlineStr">
        <is>
          <t>FY2023 Q3</t>
        </is>
      </c>
      <c r="D883" t="n">
        <v>3190015000</v>
      </c>
      <c r="E883" t="inlineStr">
        <is>
          <t>StockholdersEquity</t>
        </is>
      </c>
      <c r="F883" t="inlineStr">
        <is>
          <t>10-Q</t>
        </is>
      </c>
      <c r="G883" t="inlineStr">
        <is>
          <t>2023-11-03</t>
        </is>
      </c>
      <c r="H883" t="inlineStr">
        <is>
          <t>2023-11-03</t>
        </is>
      </c>
      <c r="I883" t="inlineStr">
        <is>
          <t>2023-09-30</t>
        </is>
      </c>
      <c r="J883" t="inlineStr">
        <is>
          <t>USD</t>
        </is>
      </c>
      <c r="K883" t="inlineStr">
        <is>
          <t>財報直接申報值</t>
        </is>
      </c>
    </row>
    <row r="884">
      <c r="A884" t="inlineStr">
        <is>
          <t>股東權益總計</t>
        </is>
      </c>
      <c r="B884" t="inlineStr">
        <is>
          <t>Total Stockholders' Equity</t>
        </is>
      </c>
      <c r="C884" t="inlineStr">
        <is>
          <t>FY2023 Q4</t>
        </is>
      </c>
      <c r="D884" t="n">
        <v>3475561000</v>
      </c>
      <c r="E884" t="inlineStr">
        <is>
          <t>StockholdersEquity</t>
        </is>
      </c>
      <c r="F884" t="inlineStr">
        <is>
          <t>10-K</t>
        </is>
      </c>
      <c r="G884" t="inlineStr">
        <is>
          <t>2024-02-20</t>
        </is>
      </c>
      <c r="H884" t="inlineStr">
        <is>
          <t>2025-02-18</t>
        </is>
      </c>
      <c r="I884" t="inlineStr">
        <is>
          <t>2023-12-31</t>
        </is>
      </c>
      <c r="J884" t="inlineStr">
        <is>
          <t>USD</t>
        </is>
      </c>
      <c r="K884" t="inlineStr">
        <is>
          <t>財報直接申報值</t>
        </is>
      </c>
    </row>
    <row r="885">
      <c r="A885" t="inlineStr">
        <is>
          <t>股東權益總計</t>
        </is>
      </c>
      <c r="B885" t="inlineStr">
        <is>
          <t>Total Stockholders' Equity</t>
        </is>
      </c>
      <c r="C885" t="inlineStr">
        <is>
          <t>FY2024 Q1</t>
        </is>
      </c>
      <c r="D885" t="n">
        <v>3775227000</v>
      </c>
      <c r="E885" t="inlineStr">
        <is>
          <t>StockholdersEquity</t>
        </is>
      </c>
      <c r="F885" t="inlineStr">
        <is>
          <t>10-Q</t>
        </is>
      </c>
      <c r="G885" t="inlineStr">
        <is>
          <t>2024-05-07</t>
        </is>
      </c>
      <c r="H885" t="inlineStr">
        <is>
          <t>2024-05-07</t>
        </is>
      </c>
      <c r="I885" t="inlineStr">
        <is>
          <t>2024-03-31</t>
        </is>
      </c>
      <c r="J885" t="inlineStr">
        <is>
          <t>USD</t>
        </is>
      </c>
      <c r="K885" t="inlineStr">
        <is>
          <t>財報直接申報值</t>
        </is>
      </c>
    </row>
    <row r="886">
      <c r="A886" t="inlineStr">
        <is>
          <t>股東權益總計</t>
        </is>
      </c>
      <c r="B886" t="inlineStr">
        <is>
          <t>Total Stockholders' Equity</t>
        </is>
      </c>
      <c r="C886" t="inlineStr">
        <is>
          <t>FY2024 Q2</t>
        </is>
      </c>
      <c r="D886" t="n">
        <v>4050524000</v>
      </c>
      <c r="E886" t="inlineStr">
        <is>
          <t>StockholdersEquity</t>
        </is>
      </c>
      <c r="F886" t="inlineStr">
        <is>
          <t>10-Q</t>
        </is>
      </c>
      <c r="G886" t="inlineStr">
        <is>
          <t>2024-08-06</t>
        </is>
      </c>
      <c r="H886" t="inlineStr">
        <is>
          <t>2024-08-06</t>
        </is>
      </c>
      <c r="I886" t="inlineStr">
        <is>
          <t>2024-06-30</t>
        </is>
      </c>
      <c r="J886" t="inlineStr">
        <is>
          <t>USD</t>
        </is>
      </c>
      <c r="K886" t="inlineStr">
        <is>
          <t>財報直接申報值</t>
        </is>
      </c>
    </row>
    <row r="887">
      <c r="A887" t="inlineStr">
        <is>
          <t>股東權益總計</t>
        </is>
      </c>
      <c r="B887" t="inlineStr">
        <is>
          <t>Total Stockholders' Equity</t>
        </is>
      </c>
      <c r="C887" t="inlineStr">
        <is>
          <t>FY2024 Q3</t>
        </is>
      </c>
      <c r="D887" t="n">
        <v>4498143000</v>
      </c>
      <c r="E887" t="inlineStr">
        <is>
          <t>StockholdersEquity</t>
        </is>
      </c>
      <c r="F887" t="inlineStr">
        <is>
          <t>10-Q</t>
        </is>
      </c>
      <c r="G887" t="inlineStr">
        <is>
          <t>2024-11-05</t>
        </is>
      </c>
      <c r="H887" t="inlineStr">
        <is>
          <t>2024-11-05</t>
        </is>
      </c>
      <c r="I887" t="inlineStr">
        <is>
          <t>2024-09-30</t>
        </is>
      </c>
      <c r="J887" t="inlineStr">
        <is>
          <t>USD</t>
        </is>
      </c>
      <c r="K887" t="inlineStr">
        <is>
          <t>財報直接申報值</t>
        </is>
      </c>
    </row>
    <row r="888">
      <c r="A888" t="inlineStr">
        <is>
          <t>股東權益總計</t>
        </is>
      </c>
      <c r="B888" t="inlineStr">
        <is>
          <t>Total Stockholders' Equity</t>
        </is>
      </c>
      <c r="C888" t="inlineStr">
        <is>
          <t>FY2024 Q4</t>
        </is>
      </c>
      <c r="D888" t="n">
        <v>5003275000</v>
      </c>
      <c r="E888" t="inlineStr">
        <is>
          <t>StockholdersEquity</t>
        </is>
      </c>
      <c r="F888" t="inlineStr">
        <is>
          <t>10-K</t>
        </is>
      </c>
      <c r="G888" t="inlineStr">
        <is>
          <t>2025-02-18</t>
        </is>
      </c>
      <c r="H888" t="inlineStr">
        <is>
          <t>2026-02-17</t>
        </is>
      </c>
      <c r="I888" t="inlineStr">
        <is>
          <t>2024-12-31</t>
        </is>
      </c>
      <c r="J888" t="inlineStr">
        <is>
          <t>USD</t>
        </is>
      </c>
      <c r="K888" t="inlineStr">
        <is>
          <t>財報直接申報值</t>
        </is>
      </c>
    </row>
    <row r="889">
      <c r="A889" t="inlineStr">
        <is>
          <t>股東權益總計</t>
        </is>
      </c>
      <c r="B889" t="inlineStr">
        <is>
          <t>Total Stockholders' Equity</t>
        </is>
      </c>
      <c r="C889" t="inlineStr">
        <is>
          <t>FY2025 Q1</t>
        </is>
      </c>
      <c r="D889" t="n">
        <v>5424155000</v>
      </c>
      <c r="E889" t="inlineStr">
        <is>
          <t>StockholdersEquity</t>
        </is>
      </c>
      <c r="F889" t="inlineStr">
        <is>
          <t>10-Q</t>
        </is>
      </c>
      <c r="G889" t="inlineStr">
        <is>
          <t>2025-05-06</t>
        </is>
      </c>
      <c r="H889" t="inlineStr">
        <is>
          <t>2025-05-06</t>
        </is>
      </c>
      <c r="I889" t="inlineStr">
        <is>
          <t>2025-03-31</t>
        </is>
      </c>
      <c r="J889" t="inlineStr">
        <is>
          <t>USD</t>
        </is>
      </c>
      <c r="K889" t="inlineStr">
        <is>
          <t>財報直接申報值</t>
        </is>
      </c>
    </row>
    <row r="890">
      <c r="A890" t="inlineStr">
        <is>
          <t>股東權益總計</t>
        </is>
      </c>
      <c r="B890" t="inlineStr">
        <is>
          <t>Total Stockholders' Equity</t>
        </is>
      </c>
      <c r="C890" t="inlineStr">
        <is>
          <t>FY2025 Q2</t>
        </is>
      </c>
      <c r="D890" t="n">
        <v>5928901000</v>
      </c>
      <c r="E890" t="inlineStr">
        <is>
          <t>StockholdersEquity</t>
        </is>
      </c>
      <c r="F890" t="inlineStr">
        <is>
          <t>10-Q</t>
        </is>
      </c>
      <c r="G890" t="inlineStr">
        <is>
          <t>2025-08-05</t>
        </is>
      </c>
      <c r="H890" t="inlineStr">
        <is>
          <t>2025-08-05</t>
        </is>
      </c>
      <c r="I890" t="inlineStr">
        <is>
          <t>2025-06-30</t>
        </is>
      </c>
      <c r="J890" t="inlineStr">
        <is>
          <t>USD</t>
        </is>
      </c>
      <c r="K890" t="inlineStr">
        <is>
          <t>財報直接申報值</t>
        </is>
      </c>
    </row>
    <row r="891">
      <c r="A891" t="inlineStr">
        <is>
          <t>股東權益總計</t>
        </is>
      </c>
      <c r="B891" t="inlineStr">
        <is>
          <t>Total Stockholders' Equity</t>
        </is>
      </c>
      <c r="C891" t="inlineStr">
        <is>
          <t>FY2025 Q3</t>
        </is>
      </c>
      <c r="D891" t="n">
        <v>6590457000</v>
      </c>
      <c r="E891" t="inlineStr">
        <is>
          <t>StockholdersEquity</t>
        </is>
      </c>
      <c r="F891" t="inlineStr">
        <is>
          <t>10-Q</t>
        </is>
      </c>
      <c r="G891" t="inlineStr">
        <is>
          <t>2025-11-04</t>
        </is>
      </c>
      <c r="H891" t="inlineStr">
        <is>
          <t>2025-11-04</t>
        </is>
      </c>
      <c r="I891" t="inlineStr">
        <is>
          <t>2025-09-30</t>
        </is>
      </c>
      <c r="J891" t="inlineStr">
        <is>
          <t>USD</t>
        </is>
      </c>
      <c r="K891" t="inlineStr">
        <is>
          <t>財報直接申報值</t>
        </is>
      </c>
    </row>
    <row r="892">
      <c r="A892" t="inlineStr">
        <is>
          <t>股東權益總計</t>
        </is>
      </c>
      <c r="B892" t="inlineStr">
        <is>
          <t>Total Stockholders' Equity</t>
        </is>
      </c>
      <c r="C892" t="inlineStr">
        <is>
          <t>FY2025 Q4</t>
        </is>
      </c>
      <c r="D892" t="n">
        <v>7387268000</v>
      </c>
      <c r="E892" t="inlineStr">
        <is>
          <t>StockholdersEquity</t>
        </is>
      </c>
      <c r="F892" t="inlineStr">
        <is>
          <t>10-Q</t>
        </is>
      </c>
      <c r="G892" t="inlineStr">
        <is>
          <t>2026-02-17</t>
        </is>
      </c>
      <c r="H892" t="inlineStr">
        <is>
          <t>2026-08-04</t>
        </is>
      </c>
      <c r="I892" t="inlineStr">
        <is>
          <t>2025-12-31</t>
        </is>
      </c>
      <c r="J892" t="inlineStr">
        <is>
          <t>USD</t>
        </is>
      </c>
      <c r="K892" t="inlineStr">
        <is>
          <t>財報直接申報值</t>
        </is>
      </c>
    </row>
    <row r="893">
      <c r="A893" t="inlineStr">
        <is>
          <t>股東權益總計</t>
        </is>
      </c>
      <c r="B893" t="inlineStr">
        <is>
          <t>Total Stockholders' Equity</t>
        </is>
      </c>
      <c r="C893" t="inlineStr">
        <is>
          <t>FY2026 Q1</t>
        </is>
      </c>
      <c r="D893" t="n">
        <v>8449663000</v>
      </c>
      <c r="E893" t="inlineStr">
        <is>
          <t>StockholdersEquity</t>
        </is>
      </c>
      <c r="F893" t="inlineStr">
        <is>
          <t>10-Q</t>
        </is>
      </c>
      <c r="G893" t="inlineStr">
        <is>
          <t>2026-05-05</t>
        </is>
      </c>
      <c r="H893" t="inlineStr">
        <is>
          <t>2026-05-05</t>
        </is>
      </c>
      <c r="I893" t="inlineStr">
        <is>
          <t>2026-03-31</t>
        </is>
      </c>
      <c r="J893" t="inlineStr">
        <is>
          <t>USD</t>
        </is>
      </c>
      <c r="K893" t="inlineStr">
        <is>
          <t>財報直接申報值</t>
        </is>
      </c>
    </row>
    <row r="894">
      <c r="A894" t="inlineStr">
        <is>
          <t>股東權益總計</t>
        </is>
      </c>
      <c r="B894" t="inlineStr">
        <is>
          <t>Total Stockholders' Equity</t>
        </is>
      </c>
      <c r="C894" t="inlineStr">
        <is>
          <t>FY2026 Q2</t>
        </is>
      </c>
      <c r="D894" t="n">
        <v>9774194000</v>
      </c>
      <c r="E894" t="inlineStr">
        <is>
          <t>StockholdersEquity</t>
        </is>
      </c>
      <c r="F894" t="inlineStr">
        <is>
          <t>10-Q</t>
        </is>
      </c>
      <c r="G894" t="inlineStr">
        <is>
          <t>2026-08-04</t>
        </is>
      </c>
      <c r="H894" t="inlineStr">
        <is>
          <t>2026-08-04</t>
        </is>
      </c>
      <c r="I894" t="inlineStr">
        <is>
          <t>2026-06-30</t>
        </is>
      </c>
      <c r="J894" t="inlineStr">
        <is>
          <t>USD</t>
        </is>
      </c>
      <c r="K894" t="inlineStr">
        <is>
          <t>財報直接申報值</t>
        </is>
      </c>
    </row>
    <row r="895">
      <c r="A895" t="inlineStr">
        <is>
          <t>保留盈餘（累積虧損）</t>
        </is>
      </c>
      <c r="B895" t="inlineStr">
        <is>
          <t>Retained Earnings</t>
        </is>
      </c>
      <c r="C895" t="inlineStr">
        <is>
          <t>FY2021 Q1</t>
        </is>
      </c>
      <c r="D895" t="n">
        <v>-5088828000</v>
      </c>
      <c r="E895" t="inlineStr">
        <is>
          <t>RetainedEarningsAccumulatedDeficit</t>
        </is>
      </c>
      <c r="F895" t="inlineStr">
        <is>
          <t>10-Q</t>
        </is>
      </c>
      <c r="G895" t="inlineStr">
        <is>
          <t>2021-05-12</t>
        </is>
      </c>
      <c r="H895" t="inlineStr">
        <is>
          <t>2021-05-12</t>
        </is>
      </c>
      <c r="I895" t="inlineStr">
        <is>
          <t>2021-03-31</t>
        </is>
      </c>
      <c r="J895" t="inlineStr">
        <is>
          <t>USD</t>
        </is>
      </c>
      <c r="K895" t="inlineStr">
        <is>
          <t>財報直接申報值</t>
        </is>
      </c>
    </row>
    <row r="896">
      <c r="A896" t="inlineStr">
        <is>
          <t>保留盈餘（累積虧損）</t>
        </is>
      </c>
      <c r="B896" t="inlineStr">
        <is>
          <t>Retained Earnings</t>
        </is>
      </c>
      <c r="C896" t="inlineStr">
        <is>
          <t>FY2021 Q2</t>
        </is>
      </c>
      <c r="D896" t="n">
        <v>-5227408000</v>
      </c>
      <c r="E896" t="inlineStr">
        <is>
          <t>RetainedEarningsAccumulatedDeficit</t>
        </is>
      </c>
      <c r="F896" t="inlineStr">
        <is>
          <t>10-Q</t>
        </is>
      </c>
      <c r="G896" t="inlineStr">
        <is>
          <t>2021-08-12</t>
        </is>
      </c>
      <c r="H896" t="inlineStr">
        <is>
          <t>2021-08-12</t>
        </is>
      </c>
      <c r="I896" t="inlineStr">
        <is>
          <t>2021-06-30</t>
        </is>
      </c>
      <c r="J896" t="inlineStr">
        <is>
          <t>USD</t>
        </is>
      </c>
      <c r="K896" t="inlineStr">
        <is>
          <t>財報直接申報值</t>
        </is>
      </c>
    </row>
    <row r="897">
      <c r="A897" t="inlineStr">
        <is>
          <t>保留盈餘（累積虧損）</t>
        </is>
      </c>
      <c r="B897" t="inlineStr">
        <is>
          <t>Retained Earnings</t>
        </is>
      </c>
      <c r="C897" t="inlineStr">
        <is>
          <t>FY2021 Q3</t>
        </is>
      </c>
      <c r="D897" t="n">
        <v>-5329545000</v>
      </c>
      <c r="E897" t="inlineStr">
        <is>
          <t>RetainedEarningsAccumulatedDeficit</t>
        </is>
      </c>
      <c r="F897" t="inlineStr">
        <is>
          <t>10-Q</t>
        </is>
      </c>
      <c r="G897" t="inlineStr">
        <is>
          <t>2021-11-09</t>
        </is>
      </c>
      <c r="H897" t="inlineStr">
        <is>
          <t>2021-11-09</t>
        </is>
      </c>
      <c r="I897" t="inlineStr">
        <is>
          <t>2021-09-30</t>
        </is>
      </c>
      <c r="J897" t="inlineStr">
        <is>
          <t>USD</t>
        </is>
      </c>
      <c r="K897" t="inlineStr">
        <is>
          <t>財報直接申報值</t>
        </is>
      </c>
    </row>
    <row r="898">
      <c r="A898" t="inlineStr">
        <is>
          <t>保留盈餘（累積虧損）</t>
        </is>
      </c>
      <c r="B898" t="inlineStr">
        <is>
          <t>Retained Earnings</t>
        </is>
      </c>
      <c r="C898" t="inlineStr">
        <is>
          <t>FY2021 Q4</t>
        </is>
      </c>
      <c r="D898" t="n">
        <v>-5485733000</v>
      </c>
      <c r="E898" t="inlineStr">
        <is>
          <t>RetainedEarningsAccumulatedDeficit</t>
        </is>
      </c>
      <c r="F898" t="inlineStr">
        <is>
          <t>10-K</t>
        </is>
      </c>
      <c r="G898" t="inlineStr">
        <is>
          <t>2022-02-24</t>
        </is>
      </c>
      <c r="H898" t="inlineStr">
        <is>
          <t>2023-02-21</t>
        </is>
      </c>
      <c r="I898" t="inlineStr">
        <is>
          <t>2021-12-31</t>
        </is>
      </c>
      <c r="J898" t="inlineStr">
        <is>
          <t>USD</t>
        </is>
      </c>
      <c r="K898" t="inlineStr">
        <is>
          <t>財報直接申報值</t>
        </is>
      </c>
    </row>
    <row r="899">
      <c r="A899" t="inlineStr">
        <is>
          <t>保留盈餘（累積虧損）</t>
        </is>
      </c>
      <c r="B899" t="inlineStr">
        <is>
          <t>Retained Earnings</t>
        </is>
      </c>
      <c r="C899" t="inlineStr">
        <is>
          <t>FY2022 Q1</t>
        </is>
      </c>
      <c r="D899" t="n">
        <v>-5587112000</v>
      </c>
      <c r="E899" t="inlineStr">
        <is>
          <t>RetainedEarningsAccumulatedDeficit</t>
        </is>
      </c>
      <c r="F899" t="inlineStr">
        <is>
          <t>10-Q</t>
        </is>
      </c>
      <c r="G899" t="inlineStr">
        <is>
          <t>2022-05-09</t>
        </is>
      </c>
      <c r="H899" t="inlineStr">
        <is>
          <t>2022-05-09</t>
        </is>
      </c>
      <c r="I899" t="inlineStr">
        <is>
          <t>2022-03-31</t>
        </is>
      </c>
      <c r="J899" t="inlineStr">
        <is>
          <t>USD</t>
        </is>
      </c>
      <c r="K899" t="inlineStr">
        <is>
          <t>財報直接申報值</t>
        </is>
      </c>
    </row>
    <row r="900">
      <c r="A900" t="inlineStr">
        <is>
          <t>保留盈餘（累積虧損）</t>
        </is>
      </c>
      <c r="B900" t="inlineStr">
        <is>
          <t>Retained Earnings</t>
        </is>
      </c>
      <c r="C900" t="inlineStr">
        <is>
          <t>FY2022 Q2</t>
        </is>
      </c>
      <c r="D900" t="n">
        <v>-5766441000</v>
      </c>
      <c r="E900" t="inlineStr">
        <is>
          <t>RetainedEarningsAccumulatedDeficit</t>
        </is>
      </c>
      <c r="F900" t="inlineStr">
        <is>
          <t>10-Q</t>
        </is>
      </c>
      <c r="G900" t="inlineStr">
        <is>
          <t>2022-08-08</t>
        </is>
      </c>
      <c r="H900" t="inlineStr">
        <is>
          <t>2022-08-08</t>
        </is>
      </c>
      <c r="I900" t="inlineStr">
        <is>
          <t>2022-06-30</t>
        </is>
      </c>
      <c r="J900" t="inlineStr">
        <is>
          <t>USD</t>
        </is>
      </c>
      <c r="K900" t="inlineStr">
        <is>
          <t>財報直接申報值</t>
        </is>
      </c>
    </row>
    <row r="901">
      <c r="A901" t="inlineStr">
        <is>
          <t>保留盈餘（累積虧損）</t>
        </is>
      </c>
      <c r="B901" t="inlineStr">
        <is>
          <t>Retained Earnings</t>
        </is>
      </c>
      <c r="C901" t="inlineStr">
        <is>
          <t>FY2022 Q3</t>
        </is>
      </c>
      <c r="D901" t="n">
        <v>-5890316000</v>
      </c>
      <c r="E901" t="inlineStr">
        <is>
          <t>RetainedEarningsAccumulatedDeficit</t>
        </is>
      </c>
      <c r="F901" t="inlineStr">
        <is>
          <t>10-Q</t>
        </is>
      </c>
      <c r="G901" t="inlineStr">
        <is>
          <t>2022-11-07</t>
        </is>
      </c>
      <c r="H901" t="inlineStr">
        <is>
          <t>2022-11-07</t>
        </is>
      </c>
      <c r="I901" t="inlineStr">
        <is>
          <t>2022-09-30</t>
        </is>
      </c>
      <c r="J901" t="inlineStr">
        <is>
          <t>USD</t>
        </is>
      </c>
      <c r="K901" t="inlineStr">
        <is>
          <t>財報直接申報值</t>
        </is>
      </c>
    </row>
    <row r="902">
      <c r="A902" t="inlineStr">
        <is>
          <t>保留盈餘（累積虧損）</t>
        </is>
      </c>
      <c r="B902" t="inlineStr">
        <is>
          <t>Retained Earnings</t>
        </is>
      </c>
      <c r="C902" t="inlineStr">
        <is>
          <t>FY2022 Q4</t>
        </is>
      </c>
      <c r="D902" t="n">
        <v>-5859438000</v>
      </c>
      <c r="E902" t="inlineStr">
        <is>
          <t>RetainedEarningsAccumulatedDeficit</t>
        </is>
      </c>
      <c r="F902" t="inlineStr">
        <is>
          <t>10-K</t>
        </is>
      </c>
      <c r="G902" t="inlineStr">
        <is>
          <t>2023-02-21</t>
        </is>
      </c>
      <c r="H902" t="inlineStr">
        <is>
          <t>2024-02-20</t>
        </is>
      </c>
      <c r="I902" t="inlineStr">
        <is>
          <t>2022-12-31</t>
        </is>
      </c>
      <c r="J902" t="inlineStr">
        <is>
          <t>USD</t>
        </is>
      </c>
      <c r="K902" t="inlineStr">
        <is>
          <t>財報直接申報值</t>
        </is>
      </c>
    </row>
    <row r="903">
      <c r="A903" t="inlineStr">
        <is>
          <t>保留盈餘（累積虧損）</t>
        </is>
      </c>
      <c r="B903" t="inlineStr">
        <is>
          <t>Retained Earnings</t>
        </is>
      </c>
      <c r="C903" t="inlineStr">
        <is>
          <t>FY2023 Q1</t>
        </is>
      </c>
      <c r="D903" t="n">
        <v>-5842636000</v>
      </c>
      <c r="E903" t="inlineStr">
        <is>
          <t>RetainedEarningsAccumulatedDeficit</t>
        </is>
      </c>
      <c r="F903" t="inlineStr">
        <is>
          <t>10-Q</t>
        </is>
      </c>
      <c r="G903" t="inlineStr">
        <is>
          <t>2023-05-09</t>
        </is>
      </c>
      <c r="H903" t="inlineStr">
        <is>
          <t>2023-05-09</t>
        </is>
      </c>
      <c r="I903" t="inlineStr">
        <is>
          <t>2023-03-31</t>
        </is>
      </c>
      <c r="J903" t="inlineStr">
        <is>
          <t>USD</t>
        </is>
      </c>
      <c r="K903" t="inlineStr">
        <is>
          <t>財報直接申報值</t>
        </is>
      </c>
    </row>
    <row r="904">
      <c r="A904" t="inlineStr">
        <is>
          <t>保留盈餘（累積虧損）</t>
        </is>
      </c>
      <c r="B904" t="inlineStr">
        <is>
          <t>Retained Earnings</t>
        </is>
      </c>
      <c r="C904" t="inlineStr">
        <is>
          <t>FY2023 Q2</t>
        </is>
      </c>
      <c r="D904" t="n">
        <v>-5814509000</v>
      </c>
      <c r="E904" t="inlineStr">
        <is>
          <t>RetainedEarningsAccumulatedDeficit</t>
        </is>
      </c>
      <c r="F904" t="inlineStr">
        <is>
          <t>10-Q</t>
        </is>
      </c>
      <c r="G904" t="inlineStr">
        <is>
          <t>2023-08-08</t>
        </is>
      </c>
      <c r="H904" t="inlineStr">
        <is>
          <t>2023-08-08</t>
        </is>
      </c>
      <c r="I904" t="inlineStr">
        <is>
          <t>2023-06-30</t>
        </is>
      </c>
      <c r="J904" t="inlineStr">
        <is>
          <t>USD</t>
        </is>
      </c>
      <c r="K904" t="inlineStr">
        <is>
          <t>財報直接申報值</t>
        </is>
      </c>
    </row>
    <row r="905">
      <c r="A905" t="inlineStr">
        <is>
          <t>保留盈餘（累積虧損）</t>
        </is>
      </c>
      <c r="B905" t="inlineStr">
        <is>
          <t>Retained Earnings</t>
        </is>
      </c>
      <c r="C905" t="inlineStr">
        <is>
          <t>FY2023 Q3</t>
        </is>
      </c>
      <c r="D905" t="n">
        <v>-5743004000</v>
      </c>
      <c r="E905" t="inlineStr">
        <is>
          <t>RetainedEarningsAccumulatedDeficit</t>
        </is>
      </c>
      <c r="F905" t="inlineStr">
        <is>
          <t>10-Q</t>
        </is>
      </c>
      <c r="G905" t="inlineStr">
        <is>
          <t>2023-11-03</t>
        </is>
      </c>
      <c r="H905" t="inlineStr">
        <is>
          <t>2023-11-03</t>
        </is>
      </c>
      <c r="I905" t="inlineStr">
        <is>
          <t>2023-09-30</t>
        </is>
      </c>
      <c r="J905" t="inlineStr">
        <is>
          <t>USD</t>
        </is>
      </c>
      <c r="K905" t="inlineStr">
        <is>
          <t>財報直接申報值</t>
        </is>
      </c>
    </row>
    <row r="906">
      <c r="A906" t="inlineStr">
        <is>
          <t>保留盈餘（累積虧損）</t>
        </is>
      </c>
      <c r="B906" t="inlineStr">
        <is>
          <t>Retained Earnings</t>
        </is>
      </c>
      <c r="C906" t="inlineStr">
        <is>
          <t>FY2023 Q4</t>
        </is>
      </c>
      <c r="D906" t="n">
        <v>-5649613000</v>
      </c>
      <c r="E906" t="inlineStr">
        <is>
          <t>RetainedEarningsAccumulatedDeficit</t>
        </is>
      </c>
      <c r="F906" t="inlineStr">
        <is>
          <t>10-K</t>
        </is>
      </c>
      <c r="G906" t="inlineStr">
        <is>
          <t>2024-02-20</t>
        </is>
      </c>
      <c r="H906" t="inlineStr">
        <is>
          <t>2025-02-18</t>
        </is>
      </c>
      <c r="I906" t="inlineStr">
        <is>
          <t>2023-12-31</t>
        </is>
      </c>
      <c r="J906" t="inlineStr">
        <is>
          <t>USD</t>
        </is>
      </c>
      <c r="K906" t="inlineStr">
        <is>
          <t>財報直接申報值</t>
        </is>
      </c>
    </row>
    <row r="907">
      <c r="A907" t="inlineStr">
        <is>
          <t>保留盈餘（累積虧損）</t>
        </is>
      </c>
      <c r="B907" t="inlineStr">
        <is>
          <t>Retained Earnings</t>
        </is>
      </c>
      <c r="C907" t="inlineStr">
        <is>
          <t>FY2024 Q1</t>
        </is>
      </c>
      <c r="D907" t="n">
        <v>-5544083000</v>
      </c>
      <c r="E907" t="inlineStr">
        <is>
          <t>RetainedEarningsAccumulatedDeficit</t>
        </is>
      </c>
      <c r="F907" t="inlineStr">
        <is>
          <t>10-Q</t>
        </is>
      </c>
      <c r="G907" t="inlineStr">
        <is>
          <t>2024-05-07</t>
        </is>
      </c>
      <c r="H907" t="inlineStr">
        <is>
          <t>2024-05-07</t>
        </is>
      </c>
      <c r="I907" t="inlineStr">
        <is>
          <t>2024-03-31</t>
        </is>
      </c>
      <c r="J907" t="inlineStr">
        <is>
          <t>USD</t>
        </is>
      </c>
      <c r="K907" t="inlineStr">
        <is>
          <t>財報直接申報值</t>
        </is>
      </c>
    </row>
    <row r="908">
      <c r="A908" t="inlineStr">
        <is>
          <t>保留盈餘（累積虧損）</t>
        </is>
      </c>
      <c r="B908" t="inlineStr">
        <is>
          <t>Retained Earnings</t>
        </is>
      </c>
      <c r="C908" t="inlineStr">
        <is>
          <t>FY2024 Q2</t>
        </is>
      </c>
      <c r="D908" t="n">
        <v>-5409957000</v>
      </c>
      <c r="E908" t="inlineStr">
        <is>
          <t>RetainedEarningsAccumulatedDeficit</t>
        </is>
      </c>
      <c r="F908" t="inlineStr">
        <is>
          <t>10-Q</t>
        </is>
      </c>
      <c r="G908" t="inlineStr">
        <is>
          <t>2024-08-06</t>
        </is>
      </c>
      <c r="H908" t="inlineStr">
        <is>
          <t>2024-08-06</t>
        </is>
      </c>
      <c r="I908" t="inlineStr">
        <is>
          <t>2024-06-30</t>
        </is>
      </c>
      <c r="J908" t="inlineStr">
        <is>
          <t>USD</t>
        </is>
      </c>
      <c r="K908" t="inlineStr">
        <is>
          <t>財報直接申報值</t>
        </is>
      </c>
    </row>
    <row r="909">
      <c r="A909" t="inlineStr">
        <is>
          <t>保留盈餘（累積虧損）</t>
        </is>
      </c>
      <c r="B909" t="inlineStr">
        <is>
          <t>Retained Earnings</t>
        </is>
      </c>
      <c r="C909" t="inlineStr">
        <is>
          <t>FY2024 Q3</t>
        </is>
      </c>
      <c r="D909" t="n">
        <v>-5266432000</v>
      </c>
      <c r="E909" t="inlineStr">
        <is>
          <t>RetainedEarningsAccumulatedDeficit</t>
        </is>
      </c>
      <c r="F909" t="inlineStr">
        <is>
          <t>10-Q</t>
        </is>
      </c>
      <c r="G909" t="inlineStr">
        <is>
          <t>2024-11-05</t>
        </is>
      </c>
      <c r="H909" t="inlineStr">
        <is>
          <t>2024-11-05</t>
        </is>
      </c>
      <c r="I909" t="inlineStr">
        <is>
          <t>2024-09-30</t>
        </is>
      </c>
      <c r="J909" t="inlineStr">
        <is>
          <t>USD</t>
        </is>
      </c>
      <c r="K909" t="inlineStr">
        <is>
          <t>財報直接申報值</t>
        </is>
      </c>
    </row>
    <row r="910">
      <c r="A910" t="inlineStr">
        <is>
          <t>保留盈餘（累積虧損）</t>
        </is>
      </c>
      <c r="B910" t="inlineStr">
        <is>
          <t>Retained Earnings</t>
        </is>
      </c>
      <c r="C910" t="inlineStr">
        <is>
          <t>FY2024 Q4</t>
        </is>
      </c>
      <c r="D910" t="n">
        <v>-5187423000</v>
      </c>
      <c r="E910" t="inlineStr">
        <is>
          <t>RetainedEarningsAccumulatedDeficit</t>
        </is>
      </c>
      <c r="F910" t="inlineStr">
        <is>
          <t>10-K</t>
        </is>
      </c>
      <c r="G910" t="inlineStr">
        <is>
          <t>2025-02-18</t>
        </is>
      </c>
      <c r="H910" t="inlineStr">
        <is>
          <t>2026-02-17</t>
        </is>
      </c>
      <c r="I910" t="inlineStr">
        <is>
          <t>2024-12-31</t>
        </is>
      </c>
      <c r="J910" t="inlineStr">
        <is>
          <t>USD</t>
        </is>
      </c>
      <c r="K910" t="inlineStr">
        <is>
          <t>財報直接申報值</t>
        </is>
      </c>
    </row>
    <row r="911">
      <c r="A911" t="inlineStr">
        <is>
          <t>保留盈餘（累積虧損）</t>
        </is>
      </c>
      <c r="B911" t="inlineStr">
        <is>
          <t>Retained Earnings</t>
        </is>
      </c>
      <c r="C911" t="inlineStr">
        <is>
          <t>FY2025 Q1</t>
        </is>
      </c>
      <c r="D911" t="n">
        <v>-4973392000</v>
      </c>
      <c r="E911" t="inlineStr">
        <is>
          <t>RetainedEarningsAccumulatedDeficit</t>
        </is>
      </c>
      <c r="F911" t="inlineStr">
        <is>
          <t>10-Q</t>
        </is>
      </c>
      <c r="G911" t="inlineStr">
        <is>
          <t>2025-05-06</t>
        </is>
      </c>
      <c r="H911" t="inlineStr">
        <is>
          <t>2025-05-06</t>
        </is>
      </c>
      <c r="I911" t="inlineStr">
        <is>
          <t>2025-03-31</t>
        </is>
      </c>
      <c r="J911" t="inlineStr">
        <is>
          <t>USD</t>
        </is>
      </c>
      <c r="K911" t="inlineStr">
        <is>
          <t>財報直接申報值</t>
        </is>
      </c>
    </row>
    <row r="912">
      <c r="A912" t="inlineStr">
        <is>
          <t>保留盈餘（累積虧損）</t>
        </is>
      </c>
      <c r="B912" t="inlineStr">
        <is>
          <t>Retained Earnings</t>
        </is>
      </c>
      <c r="C912" t="inlineStr">
        <is>
          <t>FY2025 Q2</t>
        </is>
      </c>
      <c r="D912" t="n">
        <v>-4646665000</v>
      </c>
      <c r="E912" t="inlineStr">
        <is>
          <t>RetainedEarningsAccumulatedDeficit</t>
        </is>
      </c>
      <c r="F912" t="inlineStr">
        <is>
          <t>10-Q</t>
        </is>
      </c>
      <c r="G912" t="inlineStr">
        <is>
          <t>2025-08-05</t>
        </is>
      </c>
      <c r="H912" t="inlineStr">
        <is>
          <t>2025-08-05</t>
        </is>
      </c>
      <c r="I912" t="inlineStr">
        <is>
          <t>2025-06-30</t>
        </is>
      </c>
      <c r="J912" t="inlineStr">
        <is>
          <t>USD</t>
        </is>
      </c>
      <c r="K912" t="inlineStr">
        <is>
          <t>財報直接申報值</t>
        </is>
      </c>
    </row>
    <row r="913">
      <c r="A913" t="inlineStr">
        <is>
          <t>保留盈餘（累積虧損）</t>
        </is>
      </c>
      <c r="B913" t="inlineStr">
        <is>
          <t>Retained Earnings</t>
        </is>
      </c>
      <c r="C913" t="inlineStr">
        <is>
          <t>FY2025 Q3</t>
        </is>
      </c>
      <c r="D913" t="n">
        <v>-4171066000</v>
      </c>
      <c r="E913" t="inlineStr">
        <is>
          <t>RetainedEarningsAccumulatedDeficit</t>
        </is>
      </c>
      <c r="F913" t="inlineStr">
        <is>
          <t>10-Q</t>
        </is>
      </c>
      <c r="G913" t="inlineStr">
        <is>
          <t>2025-11-04</t>
        </is>
      </c>
      <c r="H913" t="inlineStr">
        <is>
          <t>2025-11-04</t>
        </is>
      </c>
      <c r="I913" t="inlineStr">
        <is>
          <t>2025-09-30</t>
        </is>
      </c>
      <c r="J913" t="inlineStr">
        <is>
          <t>USD</t>
        </is>
      </c>
      <c r="K913" t="inlineStr">
        <is>
          <t>財報直接申報值</t>
        </is>
      </c>
    </row>
    <row r="914">
      <c r="A914" t="inlineStr">
        <is>
          <t>保留盈餘（累積虧損）</t>
        </is>
      </c>
      <c r="B914" t="inlineStr">
        <is>
          <t>Retained Earnings</t>
        </is>
      </c>
      <c r="C914" t="inlineStr">
        <is>
          <t>FY2025 Q4</t>
        </is>
      </c>
      <c r="D914" t="n">
        <v>-3562390000</v>
      </c>
      <c r="E914" t="inlineStr">
        <is>
          <t>RetainedEarningsAccumulatedDeficit</t>
        </is>
      </c>
      <c r="F914" t="inlineStr">
        <is>
          <t>10-Q</t>
        </is>
      </c>
      <c r="G914" t="inlineStr">
        <is>
          <t>2026-02-17</t>
        </is>
      </c>
      <c r="H914" t="inlineStr">
        <is>
          <t>2026-08-04</t>
        </is>
      </c>
      <c r="I914" t="inlineStr">
        <is>
          <t>2025-12-31</t>
        </is>
      </c>
      <c r="J914" t="inlineStr">
        <is>
          <t>USD</t>
        </is>
      </c>
      <c r="K914" t="inlineStr">
        <is>
          <t>財報直接申報值</t>
        </is>
      </c>
    </row>
    <row r="915">
      <c r="A915" t="inlineStr">
        <is>
          <t>保留盈餘（累積虧損）</t>
        </is>
      </c>
      <c r="B915" t="inlineStr">
        <is>
          <t>Retained Earnings</t>
        </is>
      </c>
      <c r="C915" t="inlineStr">
        <is>
          <t>FY2026 Q1</t>
        </is>
      </c>
      <c r="D915" t="n">
        <v>-2691863000</v>
      </c>
      <c r="E915" t="inlineStr">
        <is>
          <t>RetainedEarningsAccumulatedDeficit</t>
        </is>
      </c>
      <c r="F915" t="inlineStr">
        <is>
          <t>10-Q</t>
        </is>
      </c>
      <c r="G915" t="inlineStr">
        <is>
          <t>2026-05-05</t>
        </is>
      </c>
      <c r="H915" t="inlineStr">
        <is>
          <t>2026-05-05</t>
        </is>
      </c>
      <c r="I915" t="inlineStr">
        <is>
          <t>2026-03-31</t>
        </is>
      </c>
      <c r="J915" t="inlineStr">
        <is>
          <t>USD</t>
        </is>
      </c>
      <c r="K915" t="inlineStr">
        <is>
          <t>財報直接申報值</t>
        </is>
      </c>
    </row>
    <row r="916">
      <c r="A916" t="inlineStr">
        <is>
          <t>保留盈餘（累積虧損）</t>
        </is>
      </c>
      <c r="B916" t="inlineStr">
        <is>
          <t>Retained Earnings</t>
        </is>
      </c>
      <c r="C916" t="inlineStr">
        <is>
          <t>FY2026 Q2</t>
        </is>
      </c>
      <c r="D916" t="n">
        <v>-1629973000</v>
      </c>
      <c r="E916" t="inlineStr">
        <is>
          <t>RetainedEarningsAccumulatedDeficit</t>
        </is>
      </c>
      <c r="F916" t="inlineStr">
        <is>
          <t>10-Q</t>
        </is>
      </c>
      <c r="G916" t="inlineStr">
        <is>
          <t>2026-08-04</t>
        </is>
      </c>
      <c r="H916" t="inlineStr">
        <is>
          <t>2026-08-04</t>
        </is>
      </c>
      <c r="I916" t="inlineStr">
        <is>
          <t>2026-06-30</t>
        </is>
      </c>
      <c r="J916" t="inlineStr">
        <is>
          <t>USD</t>
        </is>
      </c>
      <c r="K916" t="inlineStr">
        <is>
          <t>財報直接申報值</t>
        </is>
      </c>
    </row>
    <row r="917">
      <c r="A917" t="inlineStr">
        <is>
          <t>股份基礎給付</t>
        </is>
      </c>
      <c r="B917" t="inlineStr">
        <is>
          <t>Stock-Based Compensation</t>
        </is>
      </c>
      <c r="C917" t="inlineStr">
        <is>
          <t>FY2021 Q1</t>
        </is>
      </c>
      <c r="D917" t="n">
        <v>193731000</v>
      </c>
      <c r="E917" t="inlineStr">
        <is>
          <t>ShareBasedCompensation</t>
        </is>
      </c>
      <c r="F917" t="inlineStr">
        <is>
          <t>10-Q</t>
        </is>
      </c>
      <c r="H917" t="inlineStr">
        <is>
          <t>2022-05-09</t>
        </is>
      </c>
      <c r="I917" t="inlineStr">
        <is>
          <t>2021-03-31</t>
        </is>
      </c>
      <c r="J917" t="inlineStr">
        <is>
          <t>USD</t>
        </is>
      </c>
      <c r="K917" t="inlineStr">
        <is>
          <t>財報直接申報值</t>
        </is>
      </c>
    </row>
    <row r="918">
      <c r="A918" t="inlineStr">
        <is>
          <t>股份基礎給付</t>
        </is>
      </c>
      <c r="B918" t="inlineStr">
        <is>
          <t>Stock-Based Compensation</t>
        </is>
      </c>
      <c r="C918" t="inlineStr">
        <is>
          <t>FY2021 Q2</t>
        </is>
      </c>
      <c r="D918" t="n">
        <v>232742000</v>
      </c>
      <c r="E918" t="inlineStr">
        <is>
          <t>ShareBasedCompensation</t>
        </is>
      </c>
      <c r="F918" t="inlineStr">
        <is>
          <t>10-Q</t>
        </is>
      </c>
      <c r="H918" t="inlineStr">
        <is>
          <t>2022-08-08</t>
        </is>
      </c>
      <c r="I918" t="inlineStr">
        <is>
          <t>2021-06-30</t>
        </is>
      </c>
      <c r="J918" t="inlineStr">
        <is>
          <t>USD</t>
        </is>
      </c>
      <c r="K918" t="inlineStr">
        <is>
          <t>財報直接申報值</t>
        </is>
      </c>
    </row>
    <row r="919">
      <c r="A919" t="inlineStr">
        <is>
          <t>股份基礎給付</t>
        </is>
      </c>
      <c r="B919" t="inlineStr">
        <is>
          <t>Stock-Based Compensation</t>
        </is>
      </c>
      <c r="C919" t="inlineStr">
        <is>
          <t>FY2021 Q3</t>
        </is>
      </c>
      <c r="D919" t="n">
        <v>184835000</v>
      </c>
      <c r="E919" t="inlineStr">
        <is>
          <t>ShareBasedCompensation</t>
        </is>
      </c>
      <c r="F919" t="inlineStr">
        <is>
          <t>10-Q</t>
        </is>
      </c>
      <c r="H919" t="inlineStr">
        <is>
          <t>2022-11-07</t>
        </is>
      </c>
      <c r="I919" t="inlineStr">
        <is>
          <t>2021-09-30</t>
        </is>
      </c>
      <c r="J919" t="inlineStr">
        <is>
          <t>USD</t>
        </is>
      </c>
      <c r="K919" t="inlineStr">
        <is>
          <t>財報直接申報值</t>
        </is>
      </c>
    </row>
    <row r="920">
      <c r="A920" t="inlineStr">
        <is>
          <t>股份基礎給付</t>
        </is>
      </c>
      <c r="B920" t="inlineStr">
        <is>
          <t>Stock-Based Compensation</t>
        </is>
      </c>
      <c r="C920" t="inlineStr">
        <is>
          <t>FY2021 Q4</t>
        </is>
      </c>
      <c r="D920" t="n">
        <v>166907000</v>
      </c>
      <c r="E920" t="inlineStr">
        <is>
          <t>ShareBasedCompensation</t>
        </is>
      </c>
      <c r="F920" t="inlineStr">
        <is>
          <t>10-K</t>
        </is>
      </c>
      <c r="H920" t="inlineStr">
        <is>
          <t>2024-02-20</t>
        </is>
      </c>
      <c r="I920" t="inlineStr">
        <is>
          <t>2021-12-31</t>
        </is>
      </c>
      <c r="J920" t="inlineStr">
        <is>
          <t>USD</t>
        </is>
      </c>
      <c r="K920" t="inlineStr">
        <is>
          <t>Q4推算＝全年−前三季（或由累計值差分還原）</t>
        </is>
      </c>
    </row>
    <row r="921">
      <c r="A921" t="inlineStr">
        <is>
          <t>股份基礎給付</t>
        </is>
      </c>
      <c r="B921" t="inlineStr">
        <is>
          <t>Stock-Based Compensation</t>
        </is>
      </c>
      <c r="C921" t="inlineStr">
        <is>
          <t>FY2022 Q1</t>
        </is>
      </c>
      <c r="D921" t="n">
        <v>149323000</v>
      </c>
      <c r="E921" t="inlineStr">
        <is>
          <t>ShareBasedCompensation</t>
        </is>
      </c>
      <c r="F921" t="inlineStr">
        <is>
          <t>10-Q</t>
        </is>
      </c>
      <c r="H921" t="inlineStr">
        <is>
          <t>2023-05-09</t>
        </is>
      </c>
      <c r="I921" t="inlineStr">
        <is>
          <t>2022-03-31</t>
        </is>
      </c>
      <c r="J921" t="inlineStr">
        <is>
          <t>USD</t>
        </is>
      </c>
      <c r="K921" t="inlineStr">
        <is>
          <t>財報直接申報值</t>
        </is>
      </c>
    </row>
    <row r="922">
      <c r="A922" t="inlineStr">
        <is>
          <t>股份基礎給付</t>
        </is>
      </c>
      <c r="B922" t="inlineStr">
        <is>
          <t>Stock-Based Compensation</t>
        </is>
      </c>
      <c r="C922" t="inlineStr">
        <is>
          <t>FY2022 Q2</t>
        </is>
      </c>
      <c r="D922" t="n">
        <v>145769000</v>
      </c>
      <c r="E922" t="inlineStr">
        <is>
          <t>ShareBasedCompensation</t>
        </is>
      </c>
      <c r="F922" t="inlineStr">
        <is>
          <t>10-Q</t>
        </is>
      </c>
      <c r="H922" t="inlineStr">
        <is>
          <t>2023-08-08</t>
        </is>
      </c>
      <c r="I922" t="inlineStr">
        <is>
          <t>2022-06-30</t>
        </is>
      </c>
      <c r="J922" t="inlineStr">
        <is>
          <t>USD</t>
        </is>
      </c>
      <c r="K922" t="inlineStr">
        <is>
          <t>財報直接申報值</t>
        </is>
      </c>
    </row>
    <row r="923">
      <c r="A923" t="inlineStr">
        <is>
          <t>股份基礎給付</t>
        </is>
      </c>
      <c r="B923" t="inlineStr">
        <is>
          <t>Stock-Based Compensation</t>
        </is>
      </c>
      <c r="C923" t="inlineStr">
        <is>
          <t>FY2022 Q3</t>
        </is>
      </c>
      <c r="D923" t="n">
        <v>140308000</v>
      </c>
      <c r="E923" t="inlineStr">
        <is>
          <t>ShareBasedCompensation</t>
        </is>
      </c>
      <c r="F923" t="inlineStr">
        <is>
          <t>10-Q</t>
        </is>
      </c>
      <c r="H923" t="inlineStr">
        <is>
          <t>2023-11-03</t>
        </is>
      </c>
      <c r="I923" t="inlineStr">
        <is>
          <t>2022-09-30</t>
        </is>
      </c>
      <c r="J923" t="inlineStr">
        <is>
          <t>USD</t>
        </is>
      </c>
      <c r="K923" t="inlineStr">
        <is>
          <t>財報直接申報值</t>
        </is>
      </c>
    </row>
    <row r="924">
      <c r="A924" t="inlineStr">
        <is>
          <t>股份基礎給付</t>
        </is>
      </c>
      <c r="B924" t="inlineStr">
        <is>
          <t>Stock-Based Compensation</t>
        </is>
      </c>
      <c r="C924" t="inlineStr">
        <is>
          <t>FY2022 Q4</t>
        </is>
      </c>
      <c r="D924" t="n">
        <v>129398000</v>
      </c>
      <c r="E924" t="inlineStr">
        <is>
          <t>ShareBasedCompensation</t>
        </is>
      </c>
      <c r="F924" t="inlineStr">
        <is>
          <t>10-K</t>
        </is>
      </c>
      <c r="H924" t="inlineStr">
        <is>
          <t>2025-02-18</t>
        </is>
      </c>
      <c r="I924" t="inlineStr">
        <is>
          <t>2022-12-31</t>
        </is>
      </c>
      <c r="J924" t="inlineStr">
        <is>
          <t>USD</t>
        </is>
      </c>
      <c r="K924" t="inlineStr">
        <is>
          <t>Q4推算＝全年−前三季（或由累計值差分還原）</t>
        </is>
      </c>
    </row>
    <row r="925">
      <c r="A925" t="inlineStr">
        <is>
          <t>股份基礎給付</t>
        </is>
      </c>
      <c r="B925" t="inlineStr">
        <is>
          <t>Stock-Based Compensation</t>
        </is>
      </c>
      <c r="C925" t="inlineStr">
        <is>
          <t>FY2023 Q1</t>
        </is>
      </c>
      <c r="D925" t="n">
        <v>114714000</v>
      </c>
      <c r="E925" t="inlineStr">
        <is>
          <t>ShareBasedCompensation</t>
        </is>
      </c>
      <c r="F925" t="inlineStr">
        <is>
          <t>10-Q</t>
        </is>
      </c>
      <c r="H925" t="inlineStr">
        <is>
          <t>2024-05-07</t>
        </is>
      </c>
      <c r="I925" t="inlineStr">
        <is>
          <t>2023-03-31</t>
        </is>
      </c>
      <c r="J925" t="inlineStr">
        <is>
          <t>USD</t>
        </is>
      </c>
      <c r="K925" t="inlineStr">
        <is>
          <t>財報直接申報值</t>
        </is>
      </c>
    </row>
    <row r="926">
      <c r="A926" t="inlineStr">
        <is>
          <t>股份基礎給付</t>
        </is>
      </c>
      <c r="B926" t="inlineStr">
        <is>
          <t>Stock-Based Compensation</t>
        </is>
      </c>
      <c r="C926" t="inlineStr">
        <is>
          <t>FY2023 Q2</t>
        </is>
      </c>
      <c r="D926" t="n">
        <v>114201000</v>
      </c>
      <c r="E926" t="inlineStr">
        <is>
          <t>ShareBasedCompensation</t>
        </is>
      </c>
      <c r="F926" t="inlineStr">
        <is>
          <t>10-Q</t>
        </is>
      </c>
      <c r="H926" t="inlineStr">
        <is>
          <t>2024-08-06</t>
        </is>
      </c>
      <c r="I926" t="inlineStr">
        <is>
          <t>2023-06-30</t>
        </is>
      </c>
      <c r="J926" t="inlineStr">
        <is>
          <t>USD</t>
        </is>
      </c>
      <c r="K926" t="inlineStr">
        <is>
          <t>財報直接申報值</t>
        </is>
      </c>
    </row>
    <row r="927">
      <c r="A927" t="inlineStr">
        <is>
          <t>股份基礎給付</t>
        </is>
      </c>
      <c r="B927" t="inlineStr">
        <is>
          <t>Stock-Based Compensation</t>
        </is>
      </c>
      <c r="C927" t="inlineStr">
        <is>
          <t>FY2023 Q3</t>
        </is>
      </c>
      <c r="D927" t="n">
        <v>114380000</v>
      </c>
      <c r="E927" t="inlineStr">
        <is>
          <t>ShareBasedCompensation</t>
        </is>
      </c>
      <c r="F927" t="inlineStr">
        <is>
          <t>10-Q</t>
        </is>
      </c>
      <c r="H927" t="inlineStr">
        <is>
          <t>2024-11-05</t>
        </is>
      </c>
      <c r="I927" t="inlineStr">
        <is>
          <t>2023-09-30</t>
        </is>
      </c>
      <c r="J927" t="inlineStr">
        <is>
          <t>USD</t>
        </is>
      </c>
      <c r="K927" t="inlineStr">
        <is>
          <t>財報直接申報值</t>
        </is>
      </c>
    </row>
    <row r="928">
      <c r="A928" t="inlineStr">
        <is>
          <t>股份基礎給付</t>
        </is>
      </c>
      <c r="B928" t="inlineStr">
        <is>
          <t>Stock-Based Compensation</t>
        </is>
      </c>
      <c r="C928" t="inlineStr">
        <is>
          <t>FY2023 Q4</t>
        </is>
      </c>
      <c r="D928" t="n">
        <v>132608000</v>
      </c>
      <c r="E928" t="inlineStr">
        <is>
          <t>ShareBasedCompensation</t>
        </is>
      </c>
      <c r="F928" t="inlineStr">
        <is>
          <t>10-K</t>
        </is>
      </c>
      <c r="H928" t="inlineStr">
        <is>
          <t>2026-02-17</t>
        </is>
      </c>
      <c r="I928" t="inlineStr">
        <is>
          <t>2023-12-31</t>
        </is>
      </c>
      <c r="J928" t="inlineStr">
        <is>
          <t>USD</t>
        </is>
      </c>
      <c r="K928" t="inlineStr">
        <is>
          <t>Q4推算＝全年−前三季（或由累計值差分還原）</t>
        </is>
      </c>
    </row>
    <row r="929">
      <c r="A929" t="inlineStr">
        <is>
          <t>股份基礎給付</t>
        </is>
      </c>
      <c r="B929" t="inlineStr">
        <is>
          <t>Stock-Based Compensation</t>
        </is>
      </c>
      <c r="C929" t="inlineStr">
        <is>
          <t>FY2024 Q1</t>
        </is>
      </c>
      <c r="D929" t="n">
        <v>125651000</v>
      </c>
      <c r="E929" t="inlineStr">
        <is>
          <t>ShareBasedCompensation</t>
        </is>
      </c>
      <c r="F929" t="inlineStr">
        <is>
          <t>10-Q</t>
        </is>
      </c>
      <c r="H929" t="inlineStr">
        <is>
          <t>2025-05-06</t>
        </is>
      </c>
      <c r="I929" t="inlineStr">
        <is>
          <t>2024-03-31</t>
        </is>
      </c>
      <c r="J929" t="inlineStr">
        <is>
          <t>USD</t>
        </is>
      </c>
      <c r="K929" t="inlineStr">
        <is>
          <t>財報直接申報值</t>
        </is>
      </c>
    </row>
    <row r="930">
      <c r="A930" t="inlineStr">
        <is>
          <t>股份基礎給付</t>
        </is>
      </c>
      <c r="B930" t="inlineStr">
        <is>
          <t>Stock-Based Compensation</t>
        </is>
      </c>
      <c r="C930" t="inlineStr">
        <is>
          <t>FY2024 Q2</t>
        </is>
      </c>
      <c r="D930" t="n">
        <v>141764000</v>
      </c>
      <c r="E930" t="inlineStr">
        <is>
          <t>ShareBasedCompensation</t>
        </is>
      </c>
      <c r="F930" t="inlineStr">
        <is>
          <t>10-Q</t>
        </is>
      </c>
      <c r="H930" t="inlineStr">
        <is>
          <t>2025-08-05</t>
        </is>
      </c>
      <c r="I930" t="inlineStr">
        <is>
          <t>2024-06-30</t>
        </is>
      </c>
      <c r="J930" t="inlineStr">
        <is>
          <t>USD</t>
        </is>
      </c>
      <c r="K930" t="inlineStr">
        <is>
          <t>財報直接申報值</t>
        </is>
      </c>
    </row>
    <row r="931">
      <c r="A931" t="inlineStr">
        <is>
          <t>股份基礎給付</t>
        </is>
      </c>
      <c r="B931" t="inlineStr">
        <is>
          <t>Stock-Based Compensation</t>
        </is>
      </c>
      <c r="C931" t="inlineStr">
        <is>
          <t>FY2024 Q3</t>
        </is>
      </c>
      <c r="D931" t="n">
        <v>142425000</v>
      </c>
      <c r="E931" t="inlineStr">
        <is>
          <t>ShareBasedCompensation</t>
        </is>
      </c>
      <c r="F931" t="inlineStr">
        <is>
          <t>10-Q</t>
        </is>
      </c>
      <c r="H931" t="inlineStr">
        <is>
          <t>2025-11-04</t>
        </is>
      </c>
      <c r="I931" t="inlineStr">
        <is>
          <t>2024-09-30</t>
        </is>
      </c>
      <c r="J931" t="inlineStr">
        <is>
          <t>USD</t>
        </is>
      </c>
      <c r="K931" t="inlineStr">
        <is>
          <t>財報直接申報值</t>
        </is>
      </c>
    </row>
    <row r="932">
      <c r="A932" t="inlineStr">
        <is>
          <t>股份基礎給付</t>
        </is>
      </c>
      <c r="B932" t="inlineStr">
        <is>
          <t>Stock-Based Compensation</t>
        </is>
      </c>
      <c r="C932" t="inlineStr">
        <is>
          <t>FY2024 Q4</t>
        </is>
      </c>
      <c r="D932" t="n">
        <v>281798000</v>
      </c>
      <c r="E932" t="inlineStr">
        <is>
          <t>ShareBasedCompensation</t>
        </is>
      </c>
      <c r="F932" t="inlineStr">
        <is>
          <t>10-K</t>
        </is>
      </c>
      <c r="H932" t="inlineStr">
        <is>
          <t>2026-02-17</t>
        </is>
      </c>
      <c r="I932" t="inlineStr">
        <is>
          <t>2024-12-31</t>
        </is>
      </c>
      <c r="J932" t="inlineStr">
        <is>
          <t>USD</t>
        </is>
      </c>
      <c r="K932" t="inlineStr">
        <is>
          <t>Q4推算＝全年−前三季（或由累計值差分還原）</t>
        </is>
      </c>
    </row>
    <row r="933">
      <c r="A933" t="inlineStr">
        <is>
          <t>股份基礎給付</t>
        </is>
      </c>
      <c r="B933" t="inlineStr">
        <is>
          <t>Stock-Based Compensation</t>
        </is>
      </c>
      <c r="C933" t="inlineStr">
        <is>
          <t>FY2025 Q1</t>
        </is>
      </c>
      <c r="D933" t="n">
        <v>155339000</v>
      </c>
      <c r="E933" t="inlineStr">
        <is>
          <t>ShareBasedCompensation</t>
        </is>
      </c>
      <c r="F933" t="inlineStr">
        <is>
          <t>10-Q</t>
        </is>
      </c>
      <c r="H933" t="inlineStr">
        <is>
          <t>2026-05-05</t>
        </is>
      </c>
      <c r="I933" t="inlineStr">
        <is>
          <t>2025-03-31</t>
        </is>
      </c>
      <c r="J933" t="inlineStr">
        <is>
          <t>USD</t>
        </is>
      </c>
      <c r="K933" t="inlineStr">
        <is>
          <t>財報直接申報值</t>
        </is>
      </c>
    </row>
    <row r="934">
      <c r="A934" t="inlineStr">
        <is>
          <t>股份基礎給付</t>
        </is>
      </c>
      <c r="B934" t="inlineStr">
        <is>
          <t>Stock-Based Compensation</t>
        </is>
      </c>
      <c r="C934" t="inlineStr">
        <is>
          <t>FY2025 Q2</t>
        </is>
      </c>
      <c r="D934" t="n">
        <v>159971000</v>
      </c>
      <c r="E934" t="inlineStr">
        <is>
          <t>ShareBasedCompensation</t>
        </is>
      </c>
      <c r="F934" t="inlineStr">
        <is>
          <t>10-Q</t>
        </is>
      </c>
      <c r="H934" t="inlineStr">
        <is>
          <t>2026-08-04</t>
        </is>
      </c>
      <c r="I934" t="inlineStr">
        <is>
          <t>2025-06-30</t>
        </is>
      </c>
      <c r="J934" t="inlineStr">
        <is>
          <t>USD</t>
        </is>
      </c>
      <c r="K934" t="inlineStr">
        <is>
          <t>財報直接申報值</t>
        </is>
      </c>
    </row>
    <row r="935">
      <c r="A935" t="inlineStr">
        <is>
          <t>股份基礎給付</t>
        </is>
      </c>
      <c r="B935" t="inlineStr">
        <is>
          <t>Stock-Based Compensation</t>
        </is>
      </c>
      <c r="C935" t="inlineStr">
        <is>
          <t>FY2025 Q3</t>
        </is>
      </c>
      <c r="D935" t="n">
        <v>172318000</v>
      </c>
      <c r="E935" t="inlineStr">
        <is>
          <t>ShareBasedCompensation</t>
        </is>
      </c>
      <c r="F935" t="inlineStr">
        <is>
          <t>10-Q</t>
        </is>
      </c>
      <c r="H935" t="inlineStr">
        <is>
          <t>2025-11-04</t>
        </is>
      </c>
      <c r="I935" t="inlineStr">
        <is>
          <t>2025-09-30</t>
        </is>
      </c>
      <c r="J935" t="inlineStr">
        <is>
          <t>USD</t>
        </is>
      </c>
      <c r="K935" t="inlineStr">
        <is>
          <t>財報直接申報值</t>
        </is>
      </c>
    </row>
    <row r="936">
      <c r="A936" t="inlineStr">
        <is>
          <t>股份基礎給付</t>
        </is>
      </c>
      <c r="B936" t="inlineStr">
        <is>
          <t>Stock-Based Compensation</t>
        </is>
      </c>
      <c r="C936" t="inlineStr">
        <is>
          <t>FY2025 Q4</t>
        </is>
      </c>
      <c r="D936" t="n">
        <v>196405000</v>
      </c>
      <c r="E936" t="inlineStr">
        <is>
          <t>ShareBasedCompensation</t>
        </is>
      </c>
      <c r="F936" t="inlineStr">
        <is>
          <t>10-K</t>
        </is>
      </c>
      <c r="H936" t="inlineStr">
        <is>
          <t>2026-02-17</t>
        </is>
      </c>
      <c r="I936" t="inlineStr">
        <is>
          <t>2025-12-31</t>
        </is>
      </c>
      <c r="J936" t="inlineStr">
        <is>
          <t>USD</t>
        </is>
      </c>
      <c r="K936" t="inlineStr">
        <is>
          <t>Q4推算＝全年−前三季（或由累計值差分還原）</t>
        </is>
      </c>
    </row>
    <row r="937">
      <c r="A937" t="inlineStr">
        <is>
          <t>股份基礎給付</t>
        </is>
      </c>
      <c r="B937" t="inlineStr">
        <is>
          <t>Stock-Based Compensation</t>
        </is>
      </c>
      <c r="C937" t="inlineStr">
        <is>
          <t>FY2026 Q1</t>
        </is>
      </c>
      <c r="D937" t="n">
        <v>201592000</v>
      </c>
      <c r="E937" t="inlineStr">
        <is>
          <t>ShareBasedCompensation</t>
        </is>
      </c>
      <c r="F937" t="inlineStr">
        <is>
          <t>10-Q</t>
        </is>
      </c>
      <c r="H937" t="inlineStr">
        <is>
          <t>2026-05-05</t>
        </is>
      </c>
      <c r="I937" t="inlineStr">
        <is>
          <t>2026-03-31</t>
        </is>
      </c>
      <c r="J937" t="inlineStr">
        <is>
          <t>USD</t>
        </is>
      </c>
      <c r="K937" t="inlineStr">
        <is>
          <t>財報直接申報值</t>
        </is>
      </c>
    </row>
    <row r="938">
      <c r="A938" t="inlineStr">
        <is>
          <t>股份基礎給付</t>
        </is>
      </c>
      <c r="B938" t="inlineStr">
        <is>
          <t>Stock-Based Compensation</t>
        </is>
      </c>
      <c r="C938" t="inlineStr">
        <is>
          <t>FY2026 Q2</t>
        </is>
      </c>
      <c r="D938" t="n">
        <v>265209000</v>
      </c>
      <c r="E938" t="inlineStr">
        <is>
          <t>ShareBasedCompensation</t>
        </is>
      </c>
      <c r="F938" t="inlineStr">
        <is>
          <t>10-Q</t>
        </is>
      </c>
      <c r="H938" t="inlineStr">
        <is>
          <t>2026-08-04</t>
        </is>
      </c>
      <c r="I938" t="inlineStr">
        <is>
          <t>2026-06-30</t>
        </is>
      </c>
      <c r="J938" t="inlineStr">
        <is>
          <t>USD</t>
        </is>
      </c>
      <c r="K938" t="inlineStr">
        <is>
          <t>財報直接申報值</t>
        </is>
      </c>
    </row>
    <row r="939">
      <c r="A939" t="inlineStr">
        <is>
          <t>折舊及攤銷</t>
        </is>
      </c>
      <c r="B939" t="inlineStr">
        <is>
          <t>D&amp;A</t>
        </is>
      </c>
      <c r="C939" t="inlineStr">
        <is>
          <t>FY2021 Q1</t>
        </is>
      </c>
      <c r="D939" t="n">
        <v>3237000</v>
      </c>
      <c r="E939" t="inlineStr">
        <is>
          <t>DepreciationDepletionAndAmortization</t>
        </is>
      </c>
      <c r="F939" t="inlineStr">
        <is>
          <t>10-Q</t>
        </is>
      </c>
      <c r="H939" t="inlineStr">
        <is>
          <t>2022-05-09</t>
        </is>
      </c>
      <c r="I939" t="inlineStr">
        <is>
          <t>2021-03-31</t>
        </is>
      </c>
      <c r="J939" t="inlineStr">
        <is>
          <t>USD</t>
        </is>
      </c>
      <c r="K939" t="inlineStr">
        <is>
          <t>財報直接申報值</t>
        </is>
      </c>
    </row>
    <row r="940">
      <c r="A940" t="inlineStr">
        <is>
          <t>折舊及攤銷</t>
        </is>
      </c>
      <c r="B940" t="inlineStr">
        <is>
          <t>D&amp;A</t>
        </is>
      </c>
      <c r="C940" t="inlineStr">
        <is>
          <t>FY2021 Q2</t>
        </is>
      </c>
      <c r="D940" t="n">
        <v>4762000</v>
      </c>
      <c r="E940" t="inlineStr">
        <is>
          <t>DepreciationDepletionAndAmortization</t>
        </is>
      </c>
      <c r="F940" t="inlineStr">
        <is>
          <t>10-Q</t>
        </is>
      </c>
      <c r="H940" t="inlineStr">
        <is>
          <t>2022-08-08</t>
        </is>
      </c>
      <c r="I940" t="inlineStr">
        <is>
          <t>2021-06-30</t>
        </is>
      </c>
      <c r="J940" t="inlineStr">
        <is>
          <t>USD</t>
        </is>
      </c>
      <c r="K940" t="inlineStr">
        <is>
          <t>財報直接申報值</t>
        </is>
      </c>
    </row>
    <row r="941">
      <c r="A941" t="inlineStr">
        <is>
          <t>折舊及攤銷</t>
        </is>
      </c>
      <c r="B941" t="inlineStr">
        <is>
          <t>D&amp;A</t>
        </is>
      </c>
      <c r="C941" t="inlineStr">
        <is>
          <t>FY2021 Q3</t>
        </is>
      </c>
      <c r="D941" t="n">
        <v>3058000</v>
      </c>
      <c r="E941" t="inlineStr">
        <is>
          <t>DepreciationDepletionAndAmortization</t>
        </is>
      </c>
      <c r="F941" t="inlineStr">
        <is>
          <t>10-Q</t>
        </is>
      </c>
      <c r="H941" t="inlineStr">
        <is>
          <t>2022-11-07</t>
        </is>
      </c>
      <c r="I941" t="inlineStr">
        <is>
          <t>2021-09-30</t>
        </is>
      </c>
      <c r="J941" t="inlineStr">
        <is>
          <t>USD</t>
        </is>
      </c>
      <c r="K941" t="inlineStr">
        <is>
          <t>財報直接申報值</t>
        </is>
      </c>
    </row>
    <row r="942">
      <c r="A942" t="inlineStr">
        <is>
          <t>折舊及攤銷</t>
        </is>
      </c>
      <c r="B942" t="inlineStr">
        <is>
          <t>D&amp;A</t>
        </is>
      </c>
      <c r="C942" t="inlineStr">
        <is>
          <t>FY2021 Q4</t>
        </is>
      </c>
      <c r="D942" t="n">
        <v>3840000</v>
      </c>
      <c r="E942" t="inlineStr">
        <is>
          <t>DepreciationDepletionAndAmortization</t>
        </is>
      </c>
      <c r="F942" t="inlineStr">
        <is>
          <t>10-K</t>
        </is>
      </c>
      <c r="H942" t="inlineStr">
        <is>
          <t>2024-02-20</t>
        </is>
      </c>
      <c r="I942" t="inlineStr">
        <is>
          <t>2021-12-31</t>
        </is>
      </c>
      <c r="J942" t="inlineStr">
        <is>
          <t>USD</t>
        </is>
      </c>
      <c r="K942" t="inlineStr">
        <is>
          <t>Q4推算＝全年−前三季（或由累計值差分還原）</t>
        </is>
      </c>
    </row>
    <row r="943">
      <c r="A943" t="inlineStr">
        <is>
          <t>折舊及攤銷</t>
        </is>
      </c>
      <c r="B943" t="inlineStr">
        <is>
          <t>D&amp;A</t>
        </is>
      </c>
      <c r="C943" t="inlineStr">
        <is>
          <t>FY2022 Q1</t>
        </is>
      </c>
      <c r="D943" t="n">
        <v>4312000</v>
      </c>
      <c r="E943" t="inlineStr">
        <is>
          <t>DepreciationDepletionAndAmortization</t>
        </is>
      </c>
      <c r="F943" t="inlineStr">
        <is>
          <t>10-Q</t>
        </is>
      </c>
      <c r="H943" t="inlineStr">
        <is>
          <t>2023-05-09</t>
        </is>
      </c>
      <c r="I943" t="inlineStr">
        <is>
          <t>2022-03-31</t>
        </is>
      </c>
      <c r="J943" t="inlineStr">
        <is>
          <t>USD</t>
        </is>
      </c>
      <c r="K943" t="inlineStr">
        <is>
          <t>財報直接申報值</t>
        </is>
      </c>
    </row>
    <row r="944">
      <c r="A944" t="inlineStr">
        <is>
          <t>折舊及攤銷</t>
        </is>
      </c>
      <c r="B944" t="inlineStr">
        <is>
          <t>D&amp;A</t>
        </is>
      </c>
      <c r="C944" t="inlineStr">
        <is>
          <t>FY2022 Q2</t>
        </is>
      </c>
      <c r="D944" t="n">
        <v>4895000</v>
      </c>
      <c r="E944" t="inlineStr">
        <is>
          <t>DepreciationDepletionAndAmortization</t>
        </is>
      </c>
      <c r="F944" t="inlineStr">
        <is>
          <t>10-Q</t>
        </is>
      </c>
      <c r="H944" t="inlineStr">
        <is>
          <t>2023-08-08</t>
        </is>
      </c>
      <c r="I944" t="inlineStr">
        <is>
          <t>2022-06-30</t>
        </is>
      </c>
      <c r="J944" t="inlineStr">
        <is>
          <t>USD</t>
        </is>
      </c>
      <c r="K944" t="inlineStr">
        <is>
          <t>財報直接申報值</t>
        </is>
      </c>
    </row>
    <row r="945">
      <c r="A945" t="inlineStr">
        <is>
          <t>折舊及攤銷</t>
        </is>
      </c>
      <c r="B945" t="inlineStr">
        <is>
          <t>D&amp;A</t>
        </is>
      </c>
      <c r="C945" t="inlineStr">
        <is>
          <t>FY2022 Q3</t>
        </is>
      </c>
      <c r="D945" t="n">
        <v>5942000</v>
      </c>
      <c r="E945" t="inlineStr">
        <is>
          <t>DepreciationDepletionAndAmortization</t>
        </is>
      </c>
      <c r="F945" t="inlineStr">
        <is>
          <t>10-Q</t>
        </is>
      </c>
      <c r="H945" t="inlineStr">
        <is>
          <t>2023-11-03</t>
        </is>
      </c>
      <c r="I945" t="inlineStr">
        <is>
          <t>2022-09-30</t>
        </is>
      </c>
      <c r="J945" t="inlineStr">
        <is>
          <t>USD</t>
        </is>
      </c>
      <c r="K945" t="inlineStr">
        <is>
          <t>財報直接申報值</t>
        </is>
      </c>
    </row>
    <row r="946">
      <c r="A946" t="inlineStr">
        <is>
          <t>折舊及攤銷</t>
        </is>
      </c>
      <c r="B946" t="inlineStr">
        <is>
          <t>D&amp;A</t>
        </is>
      </c>
      <c r="C946" t="inlineStr">
        <is>
          <t>FY2022 Q4</t>
        </is>
      </c>
      <c r="D946" t="n">
        <v>7373000</v>
      </c>
      <c r="E946" t="inlineStr">
        <is>
          <t>DepreciationDepletionAndAmortization</t>
        </is>
      </c>
      <c r="F946" t="inlineStr">
        <is>
          <t>10-K</t>
        </is>
      </c>
      <c r="H946" t="inlineStr">
        <is>
          <t>2025-02-18</t>
        </is>
      </c>
      <c r="I946" t="inlineStr">
        <is>
          <t>2022-12-31</t>
        </is>
      </c>
      <c r="J946" t="inlineStr">
        <is>
          <t>USD</t>
        </is>
      </c>
      <c r="K946" t="inlineStr">
        <is>
          <t>Q4推算＝全年−前三季（或由累計值差分還原）</t>
        </is>
      </c>
    </row>
    <row r="947">
      <c r="A947" t="inlineStr">
        <is>
          <t>折舊及攤銷</t>
        </is>
      </c>
      <c r="B947" t="inlineStr">
        <is>
          <t>D&amp;A</t>
        </is>
      </c>
      <c r="C947" t="inlineStr">
        <is>
          <t>FY2023 Q1</t>
        </is>
      </c>
      <c r="D947" t="n">
        <v>8320000</v>
      </c>
      <c r="E947" t="inlineStr">
        <is>
          <t>DepreciationDepletionAndAmortization</t>
        </is>
      </c>
      <c r="F947" t="inlineStr">
        <is>
          <t>10-Q</t>
        </is>
      </c>
      <c r="H947" t="inlineStr">
        <is>
          <t>2024-05-07</t>
        </is>
      </c>
      <c r="I947" t="inlineStr">
        <is>
          <t>2023-03-31</t>
        </is>
      </c>
      <c r="J947" t="inlineStr">
        <is>
          <t>USD</t>
        </is>
      </c>
      <c r="K947" t="inlineStr">
        <is>
          <t>財報直接申報值</t>
        </is>
      </c>
    </row>
    <row r="948">
      <c r="A948" t="inlineStr">
        <is>
          <t>折舊及攤銷</t>
        </is>
      </c>
      <c r="B948" t="inlineStr">
        <is>
          <t>D&amp;A</t>
        </is>
      </c>
      <c r="C948" t="inlineStr">
        <is>
          <t>FY2023 Q2</t>
        </is>
      </c>
      <c r="D948" t="n">
        <v>8399000</v>
      </c>
      <c r="E948" t="inlineStr">
        <is>
          <t>DepreciationDepletionAndAmortization</t>
        </is>
      </c>
      <c r="F948" t="inlineStr">
        <is>
          <t>10-Q</t>
        </is>
      </c>
      <c r="H948" t="inlineStr">
        <is>
          <t>2024-08-06</t>
        </is>
      </c>
      <c r="I948" t="inlineStr">
        <is>
          <t>2023-06-30</t>
        </is>
      </c>
      <c r="J948" t="inlineStr">
        <is>
          <t>USD</t>
        </is>
      </c>
      <c r="K948" t="inlineStr">
        <is>
          <t>財報直接申報值</t>
        </is>
      </c>
    </row>
    <row r="949">
      <c r="A949" t="inlineStr">
        <is>
          <t>折舊及攤銷</t>
        </is>
      </c>
      <c r="B949" t="inlineStr">
        <is>
          <t>D&amp;A</t>
        </is>
      </c>
      <c r="C949" t="inlineStr">
        <is>
          <t>FY2023 Q3</t>
        </is>
      </c>
      <c r="D949" t="n">
        <v>8663000</v>
      </c>
      <c r="E949" t="inlineStr">
        <is>
          <t>DepreciationDepletionAndAmortization</t>
        </is>
      </c>
      <c r="F949" t="inlineStr">
        <is>
          <t>10-Q</t>
        </is>
      </c>
      <c r="H949" t="inlineStr">
        <is>
          <t>2024-11-05</t>
        </is>
      </c>
      <c r="I949" t="inlineStr">
        <is>
          <t>2023-09-30</t>
        </is>
      </c>
      <c r="J949" t="inlineStr">
        <is>
          <t>USD</t>
        </is>
      </c>
      <c r="K949" t="inlineStr">
        <is>
          <t>財報直接申報值</t>
        </is>
      </c>
    </row>
    <row r="950">
      <c r="A950" t="inlineStr">
        <is>
          <t>折舊及攤銷</t>
        </is>
      </c>
      <c r="B950" t="inlineStr">
        <is>
          <t>D&amp;A</t>
        </is>
      </c>
      <c r="C950" t="inlineStr">
        <is>
          <t>FY2023 Q4</t>
        </is>
      </c>
      <c r="D950" t="n">
        <v>7972000</v>
      </c>
      <c r="E950" t="inlineStr">
        <is>
          <t>DepreciationDepletionAndAmortization</t>
        </is>
      </c>
      <c r="F950" t="inlineStr">
        <is>
          <t>10-K</t>
        </is>
      </c>
      <c r="H950" t="inlineStr">
        <is>
          <t>2026-02-17</t>
        </is>
      </c>
      <c r="I950" t="inlineStr">
        <is>
          <t>2023-12-31</t>
        </is>
      </c>
      <c r="J950" t="inlineStr">
        <is>
          <t>USD</t>
        </is>
      </c>
      <c r="K950" t="inlineStr">
        <is>
          <t>Q4推算＝全年−前三季（或由累計值差分還原）</t>
        </is>
      </c>
    </row>
    <row r="951">
      <c r="A951" t="inlineStr">
        <is>
          <t>折舊及攤銷</t>
        </is>
      </c>
      <c r="B951" t="inlineStr">
        <is>
          <t>D&amp;A</t>
        </is>
      </c>
      <c r="C951" t="inlineStr">
        <is>
          <t>FY2024 Q1</t>
        </is>
      </c>
      <c r="D951" t="n">
        <v>8438000</v>
      </c>
      <c r="E951" t="inlineStr">
        <is>
          <t>DepreciationDepletionAndAmortization</t>
        </is>
      </c>
      <c r="F951" t="inlineStr">
        <is>
          <t>10-Q</t>
        </is>
      </c>
      <c r="H951" t="inlineStr">
        <is>
          <t>2025-05-06</t>
        </is>
      </c>
      <c r="I951" t="inlineStr">
        <is>
          <t>2024-03-31</t>
        </is>
      </c>
      <c r="J951" t="inlineStr">
        <is>
          <t>USD</t>
        </is>
      </c>
      <c r="K951" t="inlineStr">
        <is>
          <t>財報直接申報值</t>
        </is>
      </c>
    </row>
    <row r="952">
      <c r="A952" t="inlineStr">
        <is>
          <t>折舊及攤銷</t>
        </is>
      </c>
      <c r="B952" t="inlineStr">
        <is>
          <t>D&amp;A</t>
        </is>
      </c>
      <c r="C952" t="inlineStr">
        <is>
          <t>FY2024 Q2</t>
        </is>
      </c>
      <c r="D952" t="n">
        <v>8056000</v>
      </c>
      <c r="E952" t="inlineStr">
        <is>
          <t>DepreciationDepletionAndAmortization</t>
        </is>
      </c>
      <c r="F952" t="inlineStr">
        <is>
          <t>10-Q</t>
        </is>
      </c>
      <c r="H952" t="inlineStr">
        <is>
          <t>2025-08-05</t>
        </is>
      </c>
      <c r="I952" t="inlineStr">
        <is>
          <t>2024-06-30</t>
        </is>
      </c>
      <c r="J952" t="inlineStr">
        <is>
          <t>USD</t>
        </is>
      </c>
      <c r="K952" t="inlineStr">
        <is>
          <t>財報直接申報值</t>
        </is>
      </c>
    </row>
    <row r="953">
      <c r="A953" t="inlineStr">
        <is>
          <t>折舊及攤銷</t>
        </is>
      </c>
      <c r="B953" t="inlineStr">
        <is>
          <t>D&amp;A</t>
        </is>
      </c>
      <c r="C953" t="inlineStr">
        <is>
          <t>FY2024 Q3</t>
        </is>
      </c>
      <c r="D953" t="n">
        <v>8087000</v>
      </c>
      <c r="E953" t="inlineStr">
        <is>
          <t>DepreciationDepletionAndAmortization</t>
        </is>
      </c>
      <c r="F953" t="inlineStr">
        <is>
          <t>10-Q</t>
        </is>
      </c>
      <c r="H953" t="inlineStr">
        <is>
          <t>2025-11-04</t>
        </is>
      </c>
      <c r="I953" t="inlineStr">
        <is>
          <t>2024-09-30</t>
        </is>
      </c>
      <c r="J953" t="inlineStr">
        <is>
          <t>USD</t>
        </is>
      </c>
      <c r="K953" t="inlineStr">
        <is>
          <t>財報直接申報值</t>
        </is>
      </c>
    </row>
    <row r="954">
      <c r="A954" t="inlineStr">
        <is>
          <t>折舊及攤銷</t>
        </is>
      </c>
      <c r="B954" t="inlineStr">
        <is>
          <t>D&amp;A</t>
        </is>
      </c>
      <c r="C954" t="inlineStr">
        <is>
          <t>FY2024 Q4</t>
        </is>
      </c>
      <c r="D954" t="n">
        <v>7006000</v>
      </c>
      <c r="E954" t="inlineStr">
        <is>
          <t>DepreciationDepletionAndAmortization</t>
        </is>
      </c>
      <c r="F954" t="inlineStr">
        <is>
          <t>10-K</t>
        </is>
      </c>
      <c r="H954" t="inlineStr">
        <is>
          <t>2026-02-17</t>
        </is>
      </c>
      <c r="I954" t="inlineStr">
        <is>
          <t>2024-12-31</t>
        </is>
      </c>
      <c r="J954" t="inlineStr">
        <is>
          <t>USD</t>
        </is>
      </c>
      <c r="K954" t="inlineStr">
        <is>
          <t>Q4推算＝全年−前三季（或由累計值差分還原）</t>
        </is>
      </c>
    </row>
    <row r="955">
      <c r="A955" t="inlineStr">
        <is>
          <t>折舊及攤銷</t>
        </is>
      </c>
      <c r="B955" t="inlineStr">
        <is>
          <t>D&amp;A</t>
        </is>
      </c>
      <c r="C955" t="inlineStr">
        <is>
          <t>FY2025 Q1</t>
        </is>
      </c>
      <c r="D955" t="n">
        <v>6622000</v>
      </c>
      <c r="E955" t="inlineStr">
        <is>
          <t>DepreciationDepletionAndAmortization</t>
        </is>
      </c>
      <c r="F955" t="inlineStr">
        <is>
          <t>10-Q</t>
        </is>
      </c>
      <c r="H955" t="inlineStr">
        <is>
          <t>2026-05-05</t>
        </is>
      </c>
      <c r="I955" t="inlineStr">
        <is>
          <t>2025-03-31</t>
        </is>
      </c>
      <c r="J955" t="inlineStr">
        <is>
          <t>USD</t>
        </is>
      </c>
      <c r="K955" t="inlineStr">
        <is>
          <t>財報直接申報值</t>
        </is>
      </c>
    </row>
    <row r="956">
      <c r="A956" t="inlineStr">
        <is>
          <t>折舊及攤銷</t>
        </is>
      </c>
      <c r="B956" t="inlineStr">
        <is>
          <t>D&amp;A</t>
        </is>
      </c>
      <c r="C956" t="inlineStr">
        <is>
          <t>FY2025 Q2</t>
        </is>
      </c>
      <c r="D956" t="n">
        <v>6530000</v>
      </c>
      <c r="E956" t="inlineStr">
        <is>
          <t>DepreciationDepletionAndAmortization</t>
        </is>
      </c>
      <c r="F956" t="inlineStr">
        <is>
          <t>10-Q</t>
        </is>
      </c>
      <c r="H956" t="inlineStr">
        <is>
          <t>2026-08-04</t>
        </is>
      </c>
      <c r="I956" t="inlineStr">
        <is>
          <t>2025-06-30</t>
        </is>
      </c>
      <c r="J956" t="inlineStr">
        <is>
          <t>USD</t>
        </is>
      </c>
      <c r="K956" t="inlineStr">
        <is>
          <t>財報直接申報值</t>
        </is>
      </c>
    </row>
    <row r="957">
      <c r="A957" t="inlineStr">
        <is>
          <t>折舊及攤銷</t>
        </is>
      </c>
      <c r="B957" t="inlineStr">
        <is>
          <t>D&amp;A</t>
        </is>
      </c>
      <c r="C957" t="inlineStr">
        <is>
          <t>FY2025 Q3</t>
        </is>
      </c>
      <c r="D957" t="n">
        <v>5975000</v>
      </c>
      <c r="E957" t="inlineStr">
        <is>
          <t>DepreciationDepletionAndAmortization</t>
        </is>
      </c>
      <c r="F957" t="inlineStr">
        <is>
          <t>10-Q</t>
        </is>
      </c>
      <c r="H957" t="inlineStr">
        <is>
          <t>2025-11-04</t>
        </is>
      </c>
      <c r="I957" t="inlineStr">
        <is>
          <t>2025-09-30</t>
        </is>
      </c>
      <c r="J957" t="inlineStr">
        <is>
          <t>USD</t>
        </is>
      </c>
      <c r="K957" t="inlineStr">
        <is>
          <t>財報直接申報值</t>
        </is>
      </c>
    </row>
    <row r="958">
      <c r="A958" t="inlineStr">
        <is>
          <t>折舊及攤銷</t>
        </is>
      </c>
      <c r="B958" t="inlineStr">
        <is>
          <t>D&amp;A</t>
        </is>
      </c>
      <c r="C958" t="inlineStr">
        <is>
          <t>FY2025 Q4</t>
        </is>
      </c>
      <c r="D958" t="n">
        <v>7018000</v>
      </c>
      <c r="E958" t="inlineStr">
        <is>
          <t>DepreciationDepletionAndAmortization</t>
        </is>
      </c>
      <c r="F958" t="inlineStr">
        <is>
          <t>10-K</t>
        </is>
      </c>
      <c r="H958" t="inlineStr">
        <is>
          <t>2026-02-17</t>
        </is>
      </c>
      <c r="I958" t="inlineStr">
        <is>
          <t>2025-12-31</t>
        </is>
      </c>
      <c r="J958" t="inlineStr">
        <is>
          <t>USD</t>
        </is>
      </c>
      <c r="K958" t="inlineStr">
        <is>
          <t>Q4推算＝全年−前三季（或由累計值差分還原）</t>
        </is>
      </c>
    </row>
    <row r="959">
      <c r="A959" t="inlineStr">
        <is>
          <t>折舊及攤銷</t>
        </is>
      </c>
      <c r="B959" t="inlineStr">
        <is>
          <t>D&amp;A</t>
        </is>
      </c>
      <c r="C959" t="inlineStr">
        <is>
          <t>FY2026 Q1</t>
        </is>
      </c>
      <c r="D959" t="n">
        <v>6765000</v>
      </c>
      <c r="E959" t="inlineStr">
        <is>
          <t>DepreciationDepletionAndAmortization</t>
        </is>
      </c>
      <c r="F959" t="inlineStr">
        <is>
          <t>10-Q</t>
        </is>
      </c>
      <c r="H959" t="inlineStr">
        <is>
          <t>2026-05-05</t>
        </is>
      </c>
      <c r="I959" t="inlineStr">
        <is>
          <t>2026-03-31</t>
        </is>
      </c>
      <c r="J959" t="inlineStr">
        <is>
          <t>USD</t>
        </is>
      </c>
      <c r="K959" t="inlineStr">
        <is>
          <t>財報直接申報值</t>
        </is>
      </c>
    </row>
    <row r="960">
      <c r="A960" t="inlineStr">
        <is>
          <t>折舊及攤銷</t>
        </is>
      </c>
      <c r="B960" t="inlineStr">
        <is>
          <t>D&amp;A</t>
        </is>
      </c>
      <c r="C960" t="inlineStr">
        <is>
          <t>FY2026 Q2</t>
        </is>
      </c>
      <c r="D960" t="n">
        <v>8220000</v>
      </c>
      <c r="E960" t="inlineStr">
        <is>
          <t>DepreciationDepletionAndAmortization</t>
        </is>
      </c>
      <c r="F960" t="inlineStr">
        <is>
          <t>10-Q</t>
        </is>
      </c>
      <c r="H960" t="inlineStr">
        <is>
          <t>2026-08-04</t>
        </is>
      </c>
      <c r="I960" t="inlineStr">
        <is>
          <t>2026-06-30</t>
        </is>
      </c>
      <c r="J960" t="inlineStr">
        <is>
          <t>USD</t>
        </is>
      </c>
      <c r="K960" t="inlineStr">
        <is>
          <t>財報直接申報值</t>
        </is>
      </c>
    </row>
    <row r="961">
      <c r="A961" t="inlineStr">
        <is>
          <t>營業活動現金流量</t>
        </is>
      </c>
      <c r="B961" t="inlineStr">
        <is>
          <t>Cash Flow from Operations</t>
        </is>
      </c>
      <c r="C961" t="inlineStr">
        <is>
          <t>FY2021 Q1</t>
        </is>
      </c>
      <c r="D961" t="n">
        <v>116881000</v>
      </c>
      <c r="E961" t="inlineStr">
        <is>
          <t>NetCashProvidedByUsedInOperatingActivities</t>
        </is>
      </c>
      <c r="F961" t="inlineStr">
        <is>
          <t>10-Q</t>
        </is>
      </c>
      <c r="H961" t="inlineStr">
        <is>
          <t>2022-05-09</t>
        </is>
      </c>
      <c r="I961" t="inlineStr">
        <is>
          <t>2021-03-31</t>
        </is>
      </c>
      <c r="J961" t="inlineStr">
        <is>
          <t>USD</t>
        </is>
      </c>
      <c r="K961" t="inlineStr">
        <is>
          <t>財報直接申報值</t>
        </is>
      </c>
    </row>
    <row r="962">
      <c r="A962" t="inlineStr">
        <is>
          <t>營業活動現金流量</t>
        </is>
      </c>
      <c r="B962" t="inlineStr">
        <is>
          <t>Cash Flow from Operations</t>
        </is>
      </c>
      <c r="C962" t="inlineStr">
        <is>
          <t>FY2021 Q2</t>
        </is>
      </c>
      <c r="D962" t="n">
        <v>22750000</v>
      </c>
      <c r="E962" t="inlineStr">
        <is>
          <t>NetCashProvidedByUsedInOperatingActivities</t>
        </is>
      </c>
      <c r="F962" t="inlineStr">
        <is>
          <t>10-Q</t>
        </is>
      </c>
      <c r="H962" t="inlineStr">
        <is>
          <t>2022-08-08</t>
        </is>
      </c>
      <c r="I962" t="inlineStr">
        <is>
          <t>2021-06-30</t>
        </is>
      </c>
      <c r="J962" t="inlineStr">
        <is>
          <t>USD</t>
        </is>
      </c>
      <c r="K962" t="inlineStr">
        <is>
          <t>財報直接申報值</t>
        </is>
      </c>
    </row>
    <row r="963">
      <c r="A963" t="inlineStr">
        <is>
          <t>營業活動現金流量</t>
        </is>
      </c>
      <c r="B963" t="inlineStr">
        <is>
          <t>Cash Flow from Operations</t>
        </is>
      </c>
      <c r="C963" t="inlineStr">
        <is>
          <t>FY2021 Q3</t>
        </is>
      </c>
      <c r="D963" t="n">
        <v>100793000</v>
      </c>
      <c r="E963" t="inlineStr">
        <is>
          <t>NetCashProvidedByUsedInOperatingActivities</t>
        </is>
      </c>
      <c r="F963" t="inlineStr">
        <is>
          <t>10-Q</t>
        </is>
      </c>
      <c r="H963" t="inlineStr">
        <is>
          <t>2022-11-07</t>
        </is>
      </c>
      <c r="I963" t="inlineStr">
        <is>
          <t>2021-09-30</t>
        </is>
      </c>
      <c r="J963" t="inlineStr">
        <is>
          <t>USD</t>
        </is>
      </c>
      <c r="K963" t="inlineStr">
        <is>
          <t>財報直接申報值</t>
        </is>
      </c>
    </row>
    <row r="964">
      <c r="A964" t="inlineStr">
        <is>
          <t>營業活動現金流量</t>
        </is>
      </c>
      <c r="B964" t="inlineStr">
        <is>
          <t>Cash Flow from Operations</t>
        </is>
      </c>
      <c r="C964" t="inlineStr">
        <is>
          <t>FY2021 Q4</t>
        </is>
      </c>
      <c r="D964" t="n">
        <v>93427000</v>
      </c>
      <c r="E964" t="inlineStr">
        <is>
          <t>NetCashProvidedByUsedInOperatingActivities</t>
        </is>
      </c>
      <c r="F964" t="inlineStr">
        <is>
          <t>10-K</t>
        </is>
      </c>
      <c r="H964" t="inlineStr">
        <is>
          <t>2024-02-20</t>
        </is>
      </c>
      <c r="I964" t="inlineStr">
        <is>
          <t>2021-12-31</t>
        </is>
      </c>
      <c r="J964" t="inlineStr">
        <is>
          <t>USD</t>
        </is>
      </c>
      <c r="K964" t="inlineStr">
        <is>
          <t>Q4推算＝全年−前三季（或由累計值差分還原）</t>
        </is>
      </c>
    </row>
    <row r="965">
      <c r="A965" t="inlineStr">
        <is>
          <t>營業活動現金流量</t>
        </is>
      </c>
      <c r="B965" t="inlineStr">
        <is>
          <t>Cash Flow from Operations</t>
        </is>
      </c>
      <c r="C965" t="inlineStr">
        <is>
          <t>FY2022 Q1</t>
        </is>
      </c>
      <c r="D965" t="n">
        <v>35477000</v>
      </c>
      <c r="E965" t="inlineStr">
        <is>
          <t>NetCashProvidedByUsedInOperatingActivities</t>
        </is>
      </c>
      <c r="F965" t="inlineStr">
        <is>
          <t>10-Q</t>
        </is>
      </c>
      <c r="H965" t="inlineStr">
        <is>
          <t>2023-05-09</t>
        </is>
      </c>
      <c r="I965" t="inlineStr">
        <is>
          <t>2022-03-31</t>
        </is>
      </c>
      <c r="J965" t="inlineStr">
        <is>
          <t>USD</t>
        </is>
      </c>
      <c r="K965" t="inlineStr">
        <is>
          <t>財報直接申報值</t>
        </is>
      </c>
    </row>
    <row r="966">
      <c r="A966" t="inlineStr">
        <is>
          <t>營業活動現金流量</t>
        </is>
      </c>
      <c r="B966" t="inlineStr">
        <is>
          <t>Cash Flow from Operations</t>
        </is>
      </c>
      <c r="C966" t="inlineStr">
        <is>
          <t>FY2022 Q2</t>
        </is>
      </c>
      <c r="D966" t="n">
        <v>62431000</v>
      </c>
      <c r="E966" t="inlineStr">
        <is>
          <t>NetCashProvidedByUsedInOperatingActivities</t>
        </is>
      </c>
      <c r="F966" t="inlineStr">
        <is>
          <t>10-Q</t>
        </is>
      </c>
      <c r="H966" t="inlineStr">
        <is>
          <t>2023-08-08</t>
        </is>
      </c>
      <c r="I966" t="inlineStr">
        <is>
          <t>2022-06-30</t>
        </is>
      </c>
      <c r="J966" t="inlineStr">
        <is>
          <t>USD</t>
        </is>
      </c>
      <c r="K966" t="inlineStr">
        <is>
          <t>財報直接申報值</t>
        </is>
      </c>
    </row>
    <row r="967">
      <c r="A967" t="inlineStr">
        <is>
          <t>營業活動現金流量</t>
        </is>
      </c>
      <c r="B967" t="inlineStr">
        <is>
          <t>Cash Flow from Operations</t>
        </is>
      </c>
      <c r="C967" t="inlineStr">
        <is>
          <t>FY2022 Q3</t>
        </is>
      </c>
      <c r="D967" t="n">
        <v>47066000</v>
      </c>
      <c r="E967" t="inlineStr">
        <is>
          <t>NetCashProvidedByUsedInOperatingActivities</t>
        </is>
      </c>
      <c r="F967" t="inlineStr">
        <is>
          <t>10-Q</t>
        </is>
      </c>
      <c r="H967" t="inlineStr">
        <is>
          <t>2023-11-03</t>
        </is>
      </c>
      <c r="I967" t="inlineStr">
        <is>
          <t>2022-09-30</t>
        </is>
      </c>
      <c r="J967" t="inlineStr">
        <is>
          <t>USD</t>
        </is>
      </c>
      <c r="K967" t="inlineStr">
        <is>
          <t>財報直接申報值</t>
        </is>
      </c>
    </row>
    <row r="968">
      <c r="A968" t="inlineStr">
        <is>
          <t>營業活動現金流量</t>
        </is>
      </c>
      <c r="B968" t="inlineStr">
        <is>
          <t>Cash Flow from Operations</t>
        </is>
      </c>
      <c r="C968" t="inlineStr">
        <is>
          <t>FY2022 Q4</t>
        </is>
      </c>
      <c r="D968" t="n">
        <v>78763000</v>
      </c>
      <c r="E968" t="inlineStr">
        <is>
          <t>NetCashProvidedByUsedInOperatingActivities</t>
        </is>
      </c>
      <c r="F968" t="inlineStr">
        <is>
          <t>10-K</t>
        </is>
      </c>
      <c r="H968" t="inlineStr">
        <is>
          <t>2025-02-18</t>
        </is>
      </c>
      <c r="I968" t="inlineStr">
        <is>
          <t>2022-12-31</t>
        </is>
      </c>
      <c r="J968" t="inlineStr">
        <is>
          <t>USD</t>
        </is>
      </c>
      <c r="K968" t="inlineStr">
        <is>
          <t>Q4推算＝全年−前三季（或由累計值差分還原）</t>
        </is>
      </c>
    </row>
    <row r="969">
      <c r="A969" t="inlineStr">
        <is>
          <t>營業活動現金流量</t>
        </is>
      </c>
      <c r="B969" t="inlineStr">
        <is>
          <t>Cash Flow from Operations</t>
        </is>
      </c>
      <c r="C969" t="inlineStr">
        <is>
          <t>FY2023 Q1</t>
        </is>
      </c>
      <c r="D969" t="n">
        <v>187376000</v>
      </c>
      <c r="E969" t="inlineStr">
        <is>
          <t>NetCashProvidedByUsedInOperatingActivities</t>
        </is>
      </c>
      <c r="F969" t="inlineStr">
        <is>
          <t>10-Q</t>
        </is>
      </c>
      <c r="H969" t="inlineStr">
        <is>
          <t>2024-05-07</t>
        </is>
      </c>
      <c r="I969" t="inlineStr">
        <is>
          <t>2023-03-31</t>
        </is>
      </c>
      <c r="J969" t="inlineStr">
        <is>
          <t>USD</t>
        </is>
      </c>
      <c r="K969" t="inlineStr">
        <is>
          <t>財報直接申報值</t>
        </is>
      </c>
    </row>
    <row r="970">
      <c r="A970" t="inlineStr">
        <is>
          <t>營業活動現金流量</t>
        </is>
      </c>
      <c r="B970" t="inlineStr">
        <is>
          <t>Cash Flow from Operations</t>
        </is>
      </c>
      <c r="C970" t="inlineStr">
        <is>
          <t>FY2023 Q2</t>
        </is>
      </c>
      <c r="D970" t="n">
        <v>90192000</v>
      </c>
      <c r="E970" t="inlineStr">
        <is>
          <t>NetCashProvidedByUsedInOperatingActivities</t>
        </is>
      </c>
      <c r="F970" t="inlineStr">
        <is>
          <t>10-Q</t>
        </is>
      </c>
      <c r="H970" t="inlineStr">
        <is>
          <t>2024-08-06</t>
        </is>
      </c>
      <c r="I970" t="inlineStr">
        <is>
          <t>2023-06-30</t>
        </is>
      </c>
      <c r="J970" t="inlineStr">
        <is>
          <t>USD</t>
        </is>
      </c>
      <c r="K970" t="inlineStr">
        <is>
          <t>財報直接申報值</t>
        </is>
      </c>
    </row>
    <row r="971">
      <c r="A971" t="inlineStr">
        <is>
          <t>營業活動現金流量</t>
        </is>
      </c>
      <c r="B971" t="inlineStr">
        <is>
          <t>Cash Flow from Operations</t>
        </is>
      </c>
      <c r="C971" t="inlineStr">
        <is>
          <t>FY2023 Q3</t>
        </is>
      </c>
      <c r="D971" t="n">
        <v>133443000</v>
      </c>
      <c r="E971" t="inlineStr">
        <is>
          <t>NetCashProvidedByUsedInOperatingActivities</t>
        </is>
      </c>
      <c r="F971" t="inlineStr">
        <is>
          <t>10-Q</t>
        </is>
      </c>
      <c r="H971" t="inlineStr">
        <is>
          <t>2024-11-05</t>
        </is>
      </c>
      <c r="I971" t="inlineStr">
        <is>
          <t>2023-09-30</t>
        </is>
      </c>
      <c r="J971" t="inlineStr">
        <is>
          <t>USD</t>
        </is>
      </c>
      <c r="K971" t="inlineStr">
        <is>
          <t>財報直接申報值</t>
        </is>
      </c>
    </row>
    <row r="972">
      <c r="A972" t="inlineStr">
        <is>
          <t>營業活動現金流量</t>
        </is>
      </c>
      <c r="B972" t="inlineStr">
        <is>
          <t>Cash Flow from Operations</t>
        </is>
      </c>
      <c r="C972" t="inlineStr">
        <is>
          <t>FY2023 Q4</t>
        </is>
      </c>
      <c r="D972" t="n">
        <v>301172000</v>
      </c>
      <c r="E972" t="inlineStr">
        <is>
          <t>NetCashProvidedByUsedInOperatingActivities</t>
        </is>
      </c>
      <c r="F972" t="inlineStr">
        <is>
          <t>10-K</t>
        </is>
      </c>
      <c r="H972" t="inlineStr">
        <is>
          <t>2026-02-17</t>
        </is>
      </c>
      <c r="I972" t="inlineStr">
        <is>
          <t>2023-12-31</t>
        </is>
      </c>
      <c r="J972" t="inlineStr">
        <is>
          <t>USD</t>
        </is>
      </c>
      <c r="K972" t="inlineStr">
        <is>
          <t>Q4推算＝全年−前三季（或由累計值差分還原）</t>
        </is>
      </c>
    </row>
    <row r="973">
      <c r="A973" t="inlineStr">
        <is>
          <t>營業活動現金流量</t>
        </is>
      </c>
      <c r="B973" t="inlineStr">
        <is>
          <t>Cash Flow from Operations</t>
        </is>
      </c>
      <c r="C973" t="inlineStr">
        <is>
          <t>FY2024 Q1</t>
        </is>
      </c>
      <c r="D973" t="n">
        <v>129579000</v>
      </c>
      <c r="E973" t="inlineStr">
        <is>
          <t>NetCashProvidedByUsedInOperatingActivities</t>
        </is>
      </c>
      <c r="F973" t="inlineStr">
        <is>
          <t>10-Q</t>
        </is>
      </c>
      <c r="H973" t="inlineStr">
        <is>
          <t>2025-05-06</t>
        </is>
      </c>
      <c r="I973" t="inlineStr">
        <is>
          <t>2024-03-31</t>
        </is>
      </c>
      <c r="J973" t="inlineStr">
        <is>
          <t>USD</t>
        </is>
      </c>
      <c r="K973" t="inlineStr">
        <is>
          <t>財報直接申報值</t>
        </is>
      </c>
    </row>
    <row r="974">
      <c r="A974" t="inlineStr">
        <is>
          <t>營業活動現金流量</t>
        </is>
      </c>
      <c r="B974" t="inlineStr">
        <is>
          <t>Cash Flow from Operations</t>
        </is>
      </c>
      <c r="C974" t="inlineStr">
        <is>
          <t>FY2024 Q2</t>
        </is>
      </c>
      <c r="D974" t="n">
        <v>144187000</v>
      </c>
      <c r="E974" t="inlineStr">
        <is>
          <t>NetCashProvidedByUsedInOperatingActivities</t>
        </is>
      </c>
      <c r="F974" t="inlineStr">
        <is>
          <t>10-Q</t>
        </is>
      </c>
      <c r="H974" t="inlineStr">
        <is>
          <t>2025-08-05</t>
        </is>
      </c>
      <c r="I974" t="inlineStr">
        <is>
          <t>2024-06-30</t>
        </is>
      </c>
      <c r="J974" t="inlineStr">
        <is>
          <t>USD</t>
        </is>
      </c>
      <c r="K974" t="inlineStr">
        <is>
          <t>財報直接申報值</t>
        </is>
      </c>
    </row>
    <row r="975">
      <c r="A975" t="inlineStr">
        <is>
          <t>營業活動現金流量</t>
        </is>
      </c>
      <c r="B975" t="inlineStr">
        <is>
          <t>Cash Flow from Operations</t>
        </is>
      </c>
      <c r="C975" t="inlineStr">
        <is>
          <t>FY2024 Q3</t>
        </is>
      </c>
      <c r="D975" t="n">
        <v>419772000</v>
      </c>
      <c r="E975" t="inlineStr">
        <is>
          <t>NetCashProvidedByUsedInOperatingActivities</t>
        </is>
      </c>
      <c r="F975" t="inlineStr">
        <is>
          <t>10-Q</t>
        </is>
      </c>
      <c r="H975" t="inlineStr">
        <is>
          <t>2025-11-04</t>
        </is>
      </c>
      <c r="I975" t="inlineStr">
        <is>
          <t>2024-09-30</t>
        </is>
      </c>
      <c r="J975" t="inlineStr">
        <is>
          <t>USD</t>
        </is>
      </c>
      <c r="K975" t="inlineStr">
        <is>
          <t>財報直接申報值</t>
        </is>
      </c>
    </row>
    <row r="976">
      <c r="A976" t="inlineStr">
        <is>
          <t>營業活動現金流量</t>
        </is>
      </c>
      <c r="B976" t="inlineStr">
        <is>
          <t>Cash Flow from Operations</t>
        </is>
      </c>
      <c r="C976" t="inlineStr">
        <is>
          <t>FY2024 Q4</t>
        </is>
      </c>
      <c r="D976" t="n">
        <v>460327000</v>
      </c>
      <c r="E976" t="inlineStr">
        <is>
          <t>NetCashProvidedByUsedInOperatingActivities</t>
        </is>
      </c>
      <c r="F976" t="inlineStr">
        <is>
          <t>10-K</t>
        </is>
      </c>
      <c r="H976" t="inlineStr">
        <is>
          <t>2026-02-17</t>
        </is>
      </c>
      <c r="I976" t="inlineStr">
        <is>
          <t>2024-12-31</t>
        </is>
      </c>
      <c r="J976" t="inlineStr">
        <is>
          <t>USD</t>
        </is>
      </c>
      <c r="K976" t="inlineStr">
        <is>
          <t>Q4推算＝全年−前三季（或由累計值差分還原）</t>
        </is>
      </c>
    </row>
    <row r="977">
      <c r="A977" t="inlineStr">
        <is>
          <t>營業活動現金流量</t>
        </is>
      </c>
      <c r="B977" t="inlineStr">
        <is>
          <t>Cash Flow from Operations</t>
        </is>
      </c>
      <c r="C977" t="inlineStr">
        <is>
          <t>FY2025 Q1</t>
        </is>
      </c>
      <c r="D977" t="n">
        <v>310263000</v>
      </c>
      <c r="E977" t="inlineStr">
        <is>
          <t>NetCashProvidedByUsedInOperatingActivities</t>
        </is>
      </c>
      <c r="F977" t="inlineStr">
        <is>
          <t>10-Q</t>
        </is>
      </c>
      <c r="H977" t="inlineStr">
        <is>
          <t>2026-05-05</t>
        </is>
      </c>
      <c r="I977" t="inlineStr">
        <is>
          <t>2025-03-31</t>
        </is>
      </c>
      <c r="J977" t="inlineStr">
        <is>
          <t>USD</t>
        </is>
      </c>
      <c r="K977" t="inlineStr">
        <is>
          <t>財報直接申報值</t>
        </is>
      </c>
    </row>
    <row r="978">
      <c r="A978" t="inlineStr">
        <is>
          <t>營業活動現金流量</t>
        </is>
      </c>
      <c r="B978" t="inlineStr">
        <is>
          <t>Cash Flow from Operations</t>
        </is>
      </c>
      <c r="C978" t="inlineStr">
        <is>
          <t>FY2025 Q2</t>
        </is>
      </c>
      <c r="D978" t="n">
        <v>539251000</v>
      </c>
      <c r="E978" t="inlineStr">
        <is>
          <t>NetCashProvidedByUsedInOperatingActivities</t>
        </is>
      </c>
      <c r="F978" t="inlineStr">
        <is>
          <t>10-Q</t>
        </is>
      </c>
      <c r="H978" t="inlineStr">
        <is>
          <t>2026-08-04</t>
        </is>
      </c>
      <c r="I978" t="inlineStr">
        <is>
          <t>2025-06-30</t>
        </is>
      </c>
      <c r="J978" t="inlineStr">
        <is>
          <t>USD</t>
        </is>
      </c>
      <c r="K978" t="inlineStr">
        <is>
          <t>財報直接申報值</t>
        </is>
      </c>
    </row>
    <row r="979">
      <c r="A979" t="inlineStr">
        <is>
          <t>營業活動現金流量</t>
        </is>
      </c>
      <c r="B979" t="inlineStr">
        <is>
          <t>Cash Flow from Operations</t>
        </is>
      </c>
      <c r="C979" t="inlineStr">
        <is>
          <t>FY2025 Q3</t>
        </is>
      </c>
      <c r="D979" t="n">
        <v>507664000</v>
      </c>
      <c r="E979" t="inlineStr">
        <is>
          <t>NetCashProvidedByUsedInOperatingActivities</t>
        </is>
      </c>
      <c r="F979" t="inlineStr">
        <is>
          <t>10-Q</t>
        </is>
      </c>
      <c r="H979" t="inlineStr">
        <is>
          <t>2025-11-04</t>
        </is>
      </c>
      <c r="I979" t="inlineStr">
        <is>
          <t>2025-09-30</t>
        </is>
      </c>
      <c r="J979" t="inlineStr">
        <is>
          <t>USD</t>
        </is>
      </c>
      <c r="K979" t="inlineStr">
        <is>
          <t>財報直接申報值</t>
        </is>
      </c>
    </row>
    <row r="980">
      <c r="A980" t="inlineStr">
        <is>
          <t>營業活動現金流量</t>
        </is>
      </c>
      <c r="B980" t="inlineStr">
        <is>
          <t>Cash Flow from Operations</t>
        </is>
      </c>
      <c r="C980" t="inlineStr">
        <is>
          <t>FY2025 Q4</t>
        </is>
      </c>
      <c r="D980" t="n">
        <v>777295000</v>
      </c>
      <c r="E980" t="inlineStr">
        <is>
          <t>NetCashProvidedByUsedInOperatingActivities</t>
        </is>
      </c>
      <c r="F980" t="inlineStr">
        <is>
          <t>10-K</t>
        </is>
      </c>
      <c r="H980" t="inlineStr">
        <is>
          <t>2026-02-17</t>
        </is>
      </c>
      <c r="I980" t="inlineStr">
        <is>
          <t>2025-12-31</t>
        </is>
      </c>
      <c r="J980" t="inlineStr">
        <is>
          <t>USD</t>
        </is>
      </c>
      <c r="K980" t="inlineStr">
        <is>
          <t>Q4推算＝全年−前三季（或由累計值差分還原）</t>
        </is>
      </c>
    </row>
    <row r="981">
      <c r="A981" t="inlineStr">
        <is>
          <t>營業活動現金流量</t>
        </is>
      </c>
      <c r="B981" t="inlineStr">
        <is>
          <t>Cash Flow from Operations</t>
        </is>
      </c>
      <c r="C981" t="inlineStr">
        <is>
          <t>FY2026 Q1</t>
        </is>
      </c>
      <c r="D981" t="n">
        <v>899165000</v>
      </c>
      <c r="E981" t="inlineStr">
        <is>
          <t>NetCashProvidedByUsedInOperatingActivities</t>
        </is>
      </c>
      <c r="F981" t="inlineStr">
        <is>
          <t>10-Q</t>
        </is>
      </c>
      <c r="H981" t="inlineStr">
        <is>
          <t>2026-05-05</t>
        </is>
      </c>
      <c r="I981" t="inlineStr">
        <is>
          <t>2026-03-31</t>
        </is>
      </c>
      <c r="J981" t="inlineStr">
        <is>
          <t>USD</t>
        </is>
      </c>
      <c r="K981" t="inlineStr">
        <is>
          <t>財報直接申報值</t>
        </is>
      </c>
    </row>
    <row r="982">
      <c r="A982" t="inlineStr">
        <is>
          <t>營業活動現金流量</t>
        </is>
      </c>
      <c r="B982" t="inlineStr">
        <is>
          <t>Cash Flow from Operations</t>
        </is>
      </c>
      <c r="C982" t="inlineStr">
        <is>
          <t>FY2026 Q2</t>
        </is>
      </c>
      <c r="D982" t="n">
        <v>1216167000</v>
      </c>
      <c r="E982" t="inlineStr">
        <is>
          <t>NetCashProvidedByUsedInOperatingActivities</t>
        </is>
      </c>
      <c r="F982" t="inlineStr">
        <is>
          <t>10-Q</t>
        </is>
      </c>
      <c r="H982" t="inlineStr">
        <is>
          <t>2026-08-04</t>
        </is>
      </c>
      <c r="I982" t="inlineStr">
        <is>
          <t>2026-06-30</t>
        </is>
      </c>
      <c r="J982" t="inlineStr">
        <is>
          <t>USD</t>
        </is>
      </c>
      <c r="K982" t="inlineStr">
        <is>
          <t>財報直接申報值</t>
        </is>
      </c>
    </row>
    <row r="983">
      <c r="A983" t="inlineStr">
        <is>
          <t>資本支出</t>
        </is>
      </c>
      <c r="B983" t="inlineStr">
        <is>
          <t>Capital Expenditures</t>
        </is>
      </c>
      <c r="C983" t="inlineStr">
        <is>
          <t>FY2021 Q1</t>
        </is>
      </c>
      <c r="D983" t="n">
        <v>708000</v>
      </c>
      <c r="E983" t="inlineStr">
        <is>
          <t>PaymentsToAcquirePropertyPlantAndEquipment</t>
        </is>
      </c>
      <c r="F983" t="inlineStr">
        <is>
          <t>10-Q</t>
        </is>
      </c>
      <c r="H983" t="inlineStr">
        <is>
          <t>2022-05-09</t>
        </is>
      </c>
      <c r="I983" t="inlineStr">
        <is>
          <t>2021-03-31</t>
        </is>
      </c>
      <c r="J983" t="inlineStr">
        <is>
          <t>USD</t>
        </is>
      </c>
      <c r="K983" t="inlineStr">
        <is>
          <t>財報直接申報值</t>
        </is>
      </c>
    </row>
    <row r="984">
      <c r="A984" t="inlineStr">
        <is>
          <t>資本支出</t>
        </is>
      </c>
      <c r="B984" t="inlineStr">
        <is>
          <t>Capital Expenditures</t>
        </is>
      </c>
      <c r="C984" t="inlineStr">
        <is>
          <t>FY2021 Q2</t>
        </is>
      </c>
      <c r="D984" t="n">
        <v>697000</v>
      </c>
      <c r="E984" t="inlineStr">
        <is>
          <t>PaymentsToAcquirePropertyPlantAndEquipment</t>
        </is>
      </c>
      <c r="F984" t="inlineStr">
        <is>
          <t>10-Q</t>
        </is>
      </c>
      <c r="H984" t="inlineStr">
        <is>
          <t>2022-08-08</t>
        </is>
      </c>
      <c r="I984" t="inlineStr">
        <is>
          <t>2021-06-30</t>
        </is>
      </c>
      <c r="J984" t="inlineStr">
        <is>
          <t>USD</t>
        </is>
      </c>
      <c r="K984" t="inlineStr">
        <is>
          <t>財報直接申報值</t>
        </is>
      </c>
    </row>
    <row r="985">
      <c r="A985" t="inlineStr">
        <is>
          <t>資本支出</t>
        </is>
      </c>
      <c r="B985" t="inlineStr">
        <is>
          <t>Capital Expenditures</t>
        </is>
      </c>
      <c r="C985" t="inlineStr">
        <is>
          <t>FY2021 Q3</t>
        </is>
      </c>
      <c r="D985" t="n">
        <v>5378000</v>
      </c>
      <c r="E985" t="inlineStr">
        <is>
          <t>PaymentsToAcquirePropertyPlantAndEquipment</t>
        </is>
      </c>
      <c r="F985" t="inlineStr">
        <is>
          <t>10-Q</t>
        </is>
      </c>
      <c r="H985" t="inlineStr">
        <is>
          <t>2022-11-07</t>
        </is>
      </c>
      <c r="I985" t="inlineStr">
        <is>
          <t>2021-09-30</t>
        </is>
      </c>
      <c r="J985" t="inlineStr">
        <is>
          <t>USD</t>
        </is>
      </c>
      <c r="K985" t="inlineStr">
        <is>
          <t>財報直接申報值</t>
        </is>
      </c>
    </row>
    <row r="986">
      <c r="A986" t="inlineStr">
        <is>
          <t>資本支出</t>
        </is>
      </c>
      <c r="B986" t="inlineStr">
        <is>
          <t>Capital Expenditures</t>
        </is>
      </c>
      <c r="C986" t="inlineStr">
        <is>
          <t>FY2021 Q4</t>
        </is>
      </c>
      <c r="D986" t="n">
        <v>5844000</v>
      </c>
      <c r="E986" t="inlineStr">
        <is>
          <t>PaymentsToAcquirePropertyPlantAndEquipment</t>
        </is>
      </c>
      <c r="F986" t="inlineStr">
        <is>
          <t>10-K</t>
        </is>
      </c>
      <c r="H986" t="inlineStr">
        <is>
          <t>2024-02-20</t>
        </is>
      </c>
      <c r="I986" t="inlineStr">
        <is>
          <t>2021-12-31</t>
        </is>
      </c>
      <c r="J986" t="inlineStr">
        <is>
          <t>USD</t>
        </is>
      </c>
      <c r="K986" t="inlineStr">
        <is>
          <t>Q4推算＝全年−前三季（或由累計值差分還原）</t>
        </is>
      </c>
    </row>
    <row r="987">
      <c r="A987" t="inlineStr">
        <is>
          <t>資本支出</t>
        </is>
      </c>
      <c r="B987" t="inlineStr">
        <is>
          <t>Capital Expenditures</t>
        </is>
      </c>
      <c r="C987" t="inlineStr">
        <is>
          <t>FY2022 Q1</t>
        </is>
      </c>
      <c r="D987" t="n">
        <v>15215000</v>
      </c>
      <c r="E987" t="inlineStr">
        <is>
          <t>PaymentsToAcquirePropertyPlantAndEquipment</t>
        </is>
      </c>
      <c r="F987" t="inlineStr">
        <is>
          <t>10-Q</t>
        </is>
      </c>
      <c r="H987" t="inlineStr">
        <is>
          <t>2023-05-09</t>
        </is>
      </c>
      <c r="I987" t="inlineStr">
        <is>
          <t>2022-03-31</t>
        </is>
      </c>
      <c r="J987" t="inlineStr">
        <is>
          <t>USD</t>
        </is>
      </c>
      <c r="K987" t="inlineStr">
        <is>
          <t>財報直接申報值</t>
        </is>
      </c>
    </row>
    <row r="988">
      <c r="A988" t="inlineStr">
        <is>
          <t>資本支出</t>
        </is>
      </c>
      <c r="B988" t="inlineStr">
        <is>
          <t>Capital Expenditures</t>
        </is>
      </c>
      <c r="C988" t="inlineStr">
        <is>
          <t>FY2022 Q2</t>
        </is>
      </c>
      <c r="D988" t="n">
        <v>5458000</v>
      </c>
      <c r="E988" t="inlineStr">
        <is>
          <t>PaymentsToAcquirePropertyPlantAndEquipment</t>
        </is>
      </c>
      <c r="F988" t="inlineStr">
        <is>
          <t>10-Q</t>
        </is>
      </c>
      <c r="H988" t="inlineStr">
        <is>
          <t>2023-08-08</t>
        </is>
      </c>
      <c r="I988" t="inlineStr">
        <is>
          <t>2022-06-30</t>
        </is>
      </c>
      <c r="J988" t="inlineStr">
        <is>
          <t>USD</t>
        </is>
      </c>
      <c r="K988" t="inlineStr">
        <is>
          <t>財報直接申報值</t>
        </is>
      </c>
    </row>
    <row r="989">
      <c r="A989" t="inlineStr">
        <is>
          <t>資本支出</t>
        </is>
      </c>
      <c r="B989" t="inlineStr">
        <is>
          <t>Capital Expenditures</t>
        </is>
      </c>
      <c r="C989" t="inlineStr">
        <is>
          <t>FY2022 Q3</t>
        </is>
      </c>
      <c r="D989" t="n">
        <v>14436000</v>
      </c>
      <c r="E989" t="inlineStr">
        <is>
          <t>PaymentsToAcquirePropertyPlantAndEquipment</t>
        </is>
      </c>
      <c r="F989" t="inlineStr">
        <is>
          <t>10-Q</t>
        </is>
      </c>
      <c r="H989" t="inlineStr">
        <is>
          <t>2023-11-03</t>
        </is>
      </c>
      <c r="I989" t="inlineStr">
        <is>
          <t>2022-09-30</t>
        </is>
      </c>
      <c r="J989" t="inlineStr">
        <is>
          <t>USD</t>
        </is>
      </c>
      <c r="K989" t="inlineStr">
        <is>
          <t>財報直接申報值</t>
        </is>
      </c>
    </row>
    <row r="990">
      <c r="A990" t="inlineStr">
        <is>
          <t>資本支出</t>
        </is>
      </c>
      <c r="B990" t="inlineStr">
        <is>
          <t>Capital Expenditures</t>
        </is>
      </c>
      <c r="C990" t="inlineStr">
        <is>
          <t>FY2022 Q4</t>
        </is>
      </c>
      <c r="D990" t="n">
        <v>4918000</v>
      </c>
      <c r="E990" t="inlineStr">
        <is>
          <t>PaymentsToAcquirePropertyPlantAndEquipment</t>
        </is>
      </c>
      <c r="F990" t="inlineStr">
        <is>
          <t>10-K</t>
        </is>
      </c>
      <c r="H990" t="inlineStr">
        <is>
          <t>2025-02-18</t>
        </is>
      </c>
      <c r="I990" t="inlineStr">
        <is>
          <t>2022-12-31</t>
        </is>
      </c>
      <c r="J990" t="inlineStr">
        <is>
          <t>USD</t>
        </is>
      </c>
      <c r="K990" t="inlineStr">
        <is>
          <t>Q4推算＝全年−前三季（或由累計值差分還原）</t>
        </is>
      </c>
    </row>
    <row r="991">
      <c r="A991" t="inlineStr">
        <is>
          <t>資本支出</t>
        </is>
      </c>
      <c r="B991" t="inlineStr">
        <is>
          <t>Capital Expenditures</t>
        </is>
      </c>
      <c r="C991" t="inlineStr">
        <is>
          <t>FY2023 Q1</t>
        </is>
      </c>
      <c r="D991" t="n">
        <v>4755000</v>
      </c>
      <c r="E991" t="inlineStr">
        <is>
          <t>PaymentsToAcquirePropertyPlantAndEquipment</t>
        </is>
      </c>
      <c r="F991" t="inlineStr">
        <is>
          <t>10-Q</t>
        </is>
      </c>
      <c r="H991" t="inlineStr">
        <is>
          <t>2024-05-07</t>
        </is>
      </c>
      <c r="I991" t="inlineStr">
        <is>
          <t>2023-03-31</t>
        </is>
      </c>
      <c r="J991" t="inlineStr">
        <is>
          <t>USD</t>
        </is>
      </c>
      <c r="K991" t="inlineStr">
        <is>
          <t>財報直接申報值</t>
        </is>
      </c>
    </row>
    <row r="992">
      <c r="A992" t="inlineStr">
        <is>
          <t>資本支出</t>
        </is>
      </c>
      <c r="B992" t="inlineStr">
        <is>
          <t>Capital Expenditures</t>
        </is>
      </c>
      <c r="C992" t="inlineStr">
        <is>
          <t>FY2023 Q2</t>
        </is>
      </c>
      <c r="D992" t="n">
        <v>3934000</v>
      </c>
      <c r="E992" t="inlineStr">
        <is>
          <t>PaymentsToAcquirePropertyPlantAndEquipment</t>
        </is>
      </c>
      <c r="F992" t="inlineStr">
        <is>
          <t>10-Q</t>
        </is>
      </c>
      <c r="H992" t="inlineStr">
        <is>
          <t>2024-08-06</t>
        </is>
      </c>
      <c r="I992" t="inlineStr">
        <is>
          <t>2023-06-30</t>
        </is>
      </c>
      <c r="J992" t="inlineStr">
        <is>
          <t>USD</t>
        </is>
      </c>
      <c r="K992" t="inlineStr">
        <is>
          <t>財報直接申報值</t>
        </is>
      </c>
    </row>
    <row r="993">
      <c r="A993" t="inlineStr">
        <is>
          <t>資本支出</t>
        </is>
      </c>
      <c r="B993" t="inlineStr">
        <is>
          <t>Capital Expenditures</t>
        </is>
      </c>
      <c r="C993" t="inlineStr">
        <is>
          <t>FY2023 Q3</t>
        </is>
      </c>
      <c r="D993" t="n">
        <v>1565000</v>
      </c>
      <c r="E993" t="inlineStr">
        <is>
          <t>PaymentsToAcquirePropertyPlantAndEquipment</t>
        </is>
      </c>
      <c r="F993" t="inlineStr">
        <is>
          <t>10-Q</t>
        </is>
      </c>
      <c r="H993" t="inlineStr">
        <is>
          <t>2024-11-05</t>
        </is>
      </c>
      <c r="I993" t="inlineStr">
        <is>
          <t>2023-09-30</t>
        </is>
      </c>
      <c r="J993" t="inlineStr">
        <is>
          <t>USD</t>
        </is>
      </c>
      <c r="K993" t="inlineStr">
        <is>
          <t>財報直接申報值</t>
        </is>
      </c>
    </row>
    <row r="994">
      <c r="A994" t="inlineStr">
        <is>
          <t>資本支出</t>
        </is>
      </c>
      <c r="B994" t="inlineStr">
        <is>
          <t>Capital Expenditures</t>
        </is>
      </c>
      <c r="C994" t="inlineStr">
        <is>
          <t>FY2023 Q4</t>
        </is>
      </c>
      <c r="D994" t="n">
        <v>4860000</v>
      </c>
      <c r="E994" t="inlineStr">
        <is>
          <t>PaymentsToAcquirePropertyPlantAndEquipment</t>
        </is>
      </c>
      <c r="F994" t="inlineStr">
        <is>
          <t>10-K</t>
        </is>
      </c>
      <c r="H994" t="inlineStr">
        <is>
          <t>2026-02-17</t>
        </is>
      </c>
      <c r="I994" t="inlineStr">
        <is>
          <t>2023-12-31</t>
        </is>
      </c>
      <c r="J994" t="inlineStr">
        <is>
          <t>USD</t>
        </is>
      </c>
      <c r="K994" t="inlineStr">
        <is>
          <t>Q4推算＝全年−前三季（或由累計值差分還原）</t>
        </is>
      </c>
    </row>
    <row r="995">
      <c r="A995" t="inlineStr">
        <is>
          <t>資本支出</t>
        </is>
      </c>
      <c r="B995" t="inlineStr">
        <is>
          <t>Capital Expenditures</t>
        </is>
      </c>
      <c r="C995" t="inlineStr">
        <is>
          <t>FY2024 Q1</t>
        </is>
      </c>
      <c r="D995" t="n">
        <v>2664000</v>
      </c>
      <c r="E995" t="inlineStr">
        <is>
          <t>PaymentsToAcquirePropertyPlantAndEquipment</t>
        </is>
      </c>
      <c r="F995" t="inlineStr">
        <is>
          <t>10-Q</t>
        </is>
      </c>
      <c r="H995" t="inlineStr">
        <is>
          <t>2025-05-06</t>
        </is>
      </c>
      <c r="I995" t="inlineStr">
        <is>
          <t>2024-03-31</t>
        </is>
      </c>
      <c r="J995" t="inlineStr">
        <is>
          <t>USD</t>
        </is>
      </c>
      <c r="K995" t="inlineStr">
        <is>
          <t>財報直接申報值</t>
        </is>
      </c>
    </row>
    <row r="996">
      <c r="A996" t="inlineStr">
        <is>
          <t>資本支出</t>
        </is>
      </c>
      <c r="B996" t="inlineStr">
        <is>
          <t>Capital Expenditures</t>
        </is>
      </c>
      <c r="C996" t="inlineStr">
        <is>
          <t>FY2024 Q2</t>
        </is>
      </c>
      <c r="D996" t="n">
        <v>2879000</v>
      </c>
      <c r="E996" t="inlineStr">
        <is>
          <t>PaymentsToAcquirePropertyPlantAndEquipment</t>
        </is>
      </c>
      <c r="F996" t="inlineStr">
        <is>
          <t>10-Q</t>
        </is>
      </c>
      <c r="H996" t="inlineStr">
        <is>
          <t>2025-08-05</t>
        </is>
      </c>
      <c r="I996" t="inlineStr">
        <is>
          <t>2024-06-30</t>
        </is>
      </c>
      <c r="J996" t="inlineStr">
        <is>
          <t>USD</t>
        </is>
      </c>
      <c r="K996" t="inlineStr">
        <is>
          <t>財報直接申報值</t>
        </is>
      </c>
    </row>
    <row r="997">
      <c r="A997" t="inlineStr">
        <is>
          <t>資本支出</t>
        </is>
      </c>
      <c r="B997" t="inlineStr">
        <is>
          <t>Capital Expenditures</t>
        </is>
      </c>
      <c r="C997" t="inlineStr">
        <is>
          <t>FY2024 Q3</t>
        </is>
      </c>
      <c r="D997" t="n">
        <v>3985000</v>
      </c>
      <c r="E997" t="inlineStr">
        <is>
          <t>PaymentsToAcquirePropertyPlantAndEquipment</t>
        </is>
      </c>
      <c r="F997" t="inlineStr">
        <is>
          <t>10-Q</t>
        </is>
      </c>
      <c r="H997" t="inlineStr">
        <is>
          <t>2025-11-04</t>
        </is>
      </c>
      <c r="I997" t="inlineStr">
        <is>
          <t>2024-09-30</t>
        </is>
      </c>
      <c r="J997" t="inlineStr">
        <is>
          <t>USD</t>
        </is>
      </c>
      <c r="K997" t="inlineStr">
        <is>
          <t>財報直接申報值</t>
        </is>
      </c>
    </row>
    <row r="998">
      <c r="A998" t="inlineStr">
        <is>
          <t>資本支出</t>
        </is>
      </c>
      <c r="B998" t="inlineStr">
        <is>
          <t>Capital Expenditures</t>
        </is>
      </c>
      <c r="C998" t="inlineStr">
        <is>
          <t>FY2024 Q4</t>
        </is>
      </c>
      <c r="D998" t="n">
        <v>3106000</v>
      </c>
      <c r="E998" t="inlineStr">
        <is>
          <t>PaymentsToAcquirePropertyPlantAndEquipment</t>
        </is>
      </c>
      <c r="F998" t="inlineStr">
        <is>
          <t>10-K</t>
        </is>
      </c>
      <c r="H998" t="inlineStr">
        <is>
          <t>2026-02-17</t>
        </is>
      </c>
      <c r="I998" t="inlineStr">
        <is>
          <t>2024-12-31</t>
        </is>
      </c>
      <c r="J998" t="inlineStr">
        <is>
          <t>USD</t>
        </is>
      </c>
      <c r="K998" t="inlineStr">
        <is>
          <t>Q4推算＝全年−前三季（或由累計值差分還原）</t>
        </is>
      </c>
    </row>
    <row r="999">
      <c r="A999" t="inlineStr">
        <is>
          <t>資本支出</t>
        </is>
      </c>
      <c r="B999" t="inlineStr">
        <is>
          <t>Capital Expenditures</t>
        </is>
      </c>
      <c r="C999" t="inlineStr">
        <is>
          <t>FY2025 Q1</t>
        </is>
      </c>
      <c r="D999" t="n">
        <v>6184000</v>
      </c>
      <c r="E999" t="inlineStr">
        <is>
          <t>PaymentsToAcquirePropertyPlantAndEquipment</t>
        </is>
      </c>
      <c r="F999" t="inlineStr">
        <is>
          <t>10-Q</t>
        </is>
      </c>
      <c r="H999" t="inlineStr">
        <is>
          <t>2026-05-05</t>
        </is>
      </c>
      <c r="I999" t="inlineStr">
        <is>
          <t>2025-03-31</t>
        </is>
      </c>
      <c r="J999" t="inlineStr">
        <is>
          <t>USD</t>
        </is>
      </c>
      <c r="K999" t="inlineStr">
        <is>
          <t>財報直接申報值</t>
        </is>
      </c>
    </row>
    <row r="1000">
      <c r="A1000" t="inlineStr">
        <is>
          <t>資本支出</t>
        </is>
      </c>
      <c r="B1000" t="inlineStr">
        <is>
          <t>Capital Expenditures</t>
        </is>
      </c>
      <c r="C1000" t="inlineStr">
        <is>
          <t>FY2025 Q2</t>
        </is>
      </c>
      <c r="D1000" t="n">
        <v>7634000</v>
      </c>
      <c r="E1000" t="inlineStr">
        <is>
          <t>PaymentsToAcquirePropertyPlantAndEquipment</t>
        </is>
      </c>
      <c r="F1000" t="inlineStr">
        <is>
          <t>10-Q</t>
        </is>
      </c>
      <c r="H1000" t="inlineStr">
        <is>
          <t>2026-08-04</t>
        </is>
      </c>
      <c r="I1000" t="inlineStr">
        <is>
          <t>2025-06-30</t>
        </is>
      </c>
      <c r="J1000" t="inlineStr">
        <is>
          <t>USD</t>
        </is>
      </c>
      <c r="K1000" t="inlineStr">
        <is>
          <t>財報直接申報值</t>
        </is>
      </c>
    </row>
    <row r="1001">
      <c r="A1001" t="inlineStr">
        <is>
          <t>資本支出</t>
        </is>
      </c>
      <c r="B1001" t="inlineStr">
        <is>
          <t>Capital Expenditures</t>
        </is>
      </c>
      <c r="C1001" t="inlineStr">
        <is>
          <t>FY2025 Q3</t>
        </is>
      </c>
      <c r="D1001" t="n">
        <v>6792000</v>
      </c>
      <c r="E1001" t="inlineStr">
        <is>
          <t>PaymentsToAcquirePropertyPlantAndEquipment</t>
        </is>
      </c>
      <c r="F1001" t="inlineStr">
        <is>
          <t>10-Q</t>
        </is>
      </c>
      <c r="H1001" t="inlineStr">
        <is>
          <t>2025-11-04</t>
        </is>
      </c>
      <c r="I1001" t="inlineStr">
        <is>
          <t>2025-09-30</t>
        </is>
      </c>
      <c r="J1001" t="inlineStr">
        <is>
          <t>USD</t>
        </is>
      </c>
      <c r="K1001" t="inlineStr">
        <is>
          <t>財報直接申報值</t>
        </is>
      </c>
    </row>
    <row r="1002">
      <c r="A1002" t="inlineStr">
        <is>
          <t>資本支出</t>
        </is>
      </c>
      <c r="B1002" t="inlineStr">
        <is>
          <t>Capital Expenditures</t>
        </is>
      </c>
      <c r="C1002" t="inlineStr">
        <is>
          <t>FY2025 Q4</t>
        </is>
      </c>
      <c r="D1002" t="n">
        <v>13272000</v>
      </c>
      <c r="E1002" t="inlineStr">
        <is>
          <t>PaymentsToAcquirePropertyPlantAndEquipment</t>
        </is>
      </c>
      <c r="F1002" t="inlineStr">
        <is>
          <t>10-K</t>
        </is>
      </c>
      <c r="H1002" t="inlineStr">
        <is>
          <t>2026-02-17</t>
        </is>
      </c>
      <c r="I1002" t="inlineStr">
        <is>
          <t>2025-12-31</t>
        </is>
      </c>
      <c r="J1002" t="inlineStr">
        <is>
          <t>USD</t>
        </is>
      </c>
      <c r="K1002" t="inlineStr">
        <is>
          <t>Q4推算＝全年−前三季（或由累計值差分還原）</t>
        </is>
      </c>
    </row>
    <row r="1003">
      <c r="A1003" t="inlineStr">
        <is>
          <t>資本支出</t>
        </is>
      </c>
      <c r="B1003" t="inlineStr">
        <is>
          <t>Capital Expenditures</t>
        </is>
      </c>
      <c r="C1003" t="inlineStr">
        <is>
          <t>FY2026 Q1</t>
        </is>
      </c>
      <c r="D1003" t="n">
        <v>7401000</v>
      </c>
      <c r="E1003" t="inlineStr">
        <is>
          <t>PaymentsToAcquirePropertyPlantAndEquipment</t>
        </is>
      </c>
      <c r="F1003" t="inlineStr">
        <is>
          <t>10-Q</t>
        </is>
      </c>
      <c r="H1003" t="inlineStr">
        <is>
          <t>2026-05-05</t>
        </is>
      </c>
      <c r="I1003" t="inlineStr">
        <is>
          <t>2026-03-31</t>
        </is>
      </c>
      <c r="J1003" t="inlineStr">
        <is>
          <t>USD</t>
        </is>
      </c>
      <c r="K1003" t="inlineStr">
        <is>
          <t>財報直接申報值</t>
        </is>
      </c>
    </row>
    <row r="1004">
      <c r="A1004" t="inlineStr">
        <is>
          <t>資本支出</t>
        </is>
      </c>
      <c r="B1004" t="inlineStr">
        <is>
          <t>Capital Expenditures</t>
        </is>
      </c>
      <c r="C1004" t="inlineStr">
        <is>
          <t>FY2026 Q2</t>
        </is>
      </c>
      <c r="D1004" t="n">
        <v>14554000</v>
      </c>
      <c r="E1004" t="inlineStr">
        <is>
          <t>PaymentsToAcquirePropertyPlantAndEquipment</t>
        </is>
      </c>
      <c r="F1004" t="inlineStr">
        <is>
          <t>10-Q</t>
        </is>
      </c>
      <c r="H1004" t="inlineStr">
        <is>
          <t>2026-08-04</t>
        </is>
      </c>
      <c r="I1004" t="inlineStr">
        <is>
          <t>2026-06-30</t>
        </is>
      </c>
      <c r="J1004" t="inlineStr">
        <is>
          <t>USD</t>
        </is>
      </c>
      <c r="K1004" t="inlineStr">
        <is>
          <t>財報直接申報值</t>
        </is>
      </c>
    </row>
    <row r="1005">
      <c r="A1005" t="inlineStr">
        <is>
          <t>投資活動現金流量</t>
        </is>
      </c>
      <c r="B1005" t="inlineStr">
        <is>
          <t>Cash Flow from Investing</t>
        </is>
      </c>
      <c r="C1005" t="inlineStr">
        <is>
          <t>FY2021 Q1</t>
        </is>
      </c>
      <c r="D1005" t="n">
        <v>-708000</v>
      </c>
      <c r="E1005" t="inlineStr">
        <is>
          <t>NetCashProvidedByUsedInInvestingActivities</t>
        </is>
      </c>
      <c r="F1005" t="inlineStr">
        <is>
          <t>10-Q</t>
        </is>
      </c>
      <c r="H1005" t="inlineStr">
        <is>
          <t>2022-05-09</t>
        </is>
      </c>
      <c r="I1005" t="inlineStr">
        <is>
          <t>2021-03-31</t>
        </is>
      </c>
      <c r="J1005" t="inlineStr">
        <is>
          <t>USD</t>
        </is>
      </c>
      <c r="K1005" t="inlineStr">
        <is>
          <t>財報直接申報值</t>
        </is>
      </c>
    </row>
    <row r="1006">
      <c r="A1006" t="inlineStr">
        <is>
          <t>投資活動現金流量</t>
        </is>
      </c>
      <c r="B1006" t="inlineStr">
        <is>
          <t>Cash Flow from Investing</t>
        </is>
      </c>
      <c r="C1006" t="inlineStr">
        <is>
          <t>FY2021 Q2</t>
        </is>
      </c>
      <c r="D1006" t="n">
        <v>-697000</v>
      </c>
      <c r="E1006" t="inlineStr">
        <is>
          <t>NetCashProvidedByUsedInInvestingActivities</t>
        </is>
      </c>
      <c r="F1006" t="inlineStr">
        <is>
          <t>10-Q</t>
        </is>
      </c>
      <c r="H1006" t="inlineStr">
        <is>
          <t>2022-08-08</t>
        </is>
      </c>
      <c r="I1006" t="inlineStr">
        <is>
          <t>2021-06-30</t>
        </is>
      </c>
      <c r="J1006" t="inlineStr">
        <is>
          <t>USD</t>
        </is>
      </c>
      <c r="K1006" t="inlineStr">
        <is>
          <t>財報直接申報值</t>
        </is>
      </c>
    </row>
    <row r="1007">
      <c r="A1007" t="inlineStr">
        <is>
          <t>投資活動現金流量</t>
        </is>
      </c>
      <c r="B1007" t="inlineStr">
        <is>
          <t>Cash Flow from Investing</t>
        </is>
      </c>
      <c r="C1007" t="inlineStr">
        <is>
          <t>FY2021 Q3</t>
        </is>
      </c>
      <c r="D1007" t="n">
        <v>-214634000</v>
      </c>
      <c r="E1007" t="inlineStr">
        <is>
          <t>NetCashProvidedByUsedInInvestingActivities</t>
        </is>
      </c>
      <c r="F1007" t="inlineStr">
        <is>
          <t>10-Q</t>
        </is>
      </c>
      <c r="H1007" t="inlineStr">
        <is>
          <t>2022-11-07</t>
        </is>
      </c>
      <c r="I1007" t="inlineStr">
        <is>
          <t>2021-09-30</t>
        </is>
      </c>
      <c r="J1007" t="inlineStr">
        <is>
          <t>USD</t>
        </is>
      </c>
      <c r="K1007" t="inlineStr">
        <is>
          <t>財報直接申報值</t>
        </is>
      </c>
    </row>
    <row r="1008">
      <c r="A1008" t="inlineStr">
        <is>
          <t>投資活動現金流量</t>
        </is>
      </c>
      <c r="B1008" t="inlineStr">
        <is>
          <t>Cash Flow from Investing</t>
        </is>
      </c>
      <c r="C1008" t="inlineStr">
        <is>
          <t>FY2021 Q4</t>
        </is>
      </c>
      <c r="D1008" t="n">
        <v>-181873000</v>
      </c>
      <c r="E1008" t="inlineStr">
        <is>
          <t>NetCashProvidedByUsedInInvestingActivities</t>
        </is>
      </c>
      <c r="F1008" t="inlineStr">
        <is>
          <t>10-K</t>
        </is>
      </c>
      <c r="H1008" t="inlineStr">
        <is>
          <t>2024-02-20</t>
        </is>
      </c>
      <c r="I1008" t="inlineStr">
        <is>
          <t>2021-12-31</t>
        </is>
      </c>
      <c r="J1008" t="inlineStr">
        <is>
          <t>USD</t>
        </is>
      </c>
      <c r="K1008" t="inlineStr">
        <is>
          <t>Q4推算＝全年−前三季（或由累計值差分還原）</t>
        </is>
      </c>
    </row>
    <row r="1009">
      <c r="A1009" t="inlineStr">
        <is>
          <t>投資活動現金流量</t>
        </is>
      </c>
      <c r="B1009" t="inlineStr">
        <is>
          <t>Cash Flow from Investing</t>
        </is>
      </c>
      <c r="C1009" t="inlineStr">
        <is>
          <t>FY2022 Q1</t>
        </is>
      </c>
      <c r="D1009" t="n">
        <v>-96468000</v>
      </c>
      <c r="E1009" t="inlineStr">
        <is>
          <t>NetCashProvidedByUsedInInvestingActivities</t>
        </is>
      </c>
      <c r="F1009" t="inlineStr">
        <is>
          <t>10-Q</t>
        </is>
      </c>
      <c r="H1009" t="inlineStr">
        <is>
          <t>2023-05-09</t>
        </is>
      </c>
      <c r="I1009" t="inlineStr">
        <is>
          <t>2022-03-31</t>
        </is>
      </c>
      <c r="J1009" t="inlineStr">
        <is>
          <t>USD</t>
        </is>
      </c>
      <c r="K1009" t="inlineStr">
        <is>
          <t>財報直接申報值</t>
        </is>
      </c>
    </row>
    <row r="1010">
      <c r="A1010" t="inlineStr">
        <is>
          <t>投資活動現金流量</t>
        </is>
      </c>
      <c r="B1010" t="inlineStr">
        <is>
          <t>Cash Flow from Investing</t>
        </is>
      </c>
      <c r="C1010" t="inlineStr">
        <is>
          <t>FY2022 Q2</t>
        </is>
      </c>
      <c r="D1010" t="n">
        <v>5304000</v>
      </c>
      <c r="E1010" t="inlineStr">
        <is>
          <t>NetCashProvidedByUsedInInvestingActivities</t>
        </is>
      </c>
      <c r="F1010" t="inlineStr">
        <is>
          <t>10-Q</t>
        </is>
      </c>
      <c r="H1010" t="inlineStr">
        <is>
          <t>2023-08-08</t>
        </is>
      </c>
      <c r="I1010" t="inlineStr">
        <is>
          <t>2022-06-30</t>
        </is>
      </c>
      <c r="J1010" t="inlineStr">
        <is>
          <t>USD</t>
        </is>
      </c>
      <c r="K1010" t="inlineStr">
        <is>
          <t>財報直接申報值</t>
        </is>
      </c>
    </row>
    <row r="1011">
      <c r="A1011" t="inlineStr">
        <is>
          <t>投資活動現金流量</t>
        </is>
      </c>
      <c r="B1011" t="inlineStr">
        <is>
          <t>Cash Flow from Investing</t>
        </is>
      </c>
      <c r="C1011" t="inlineStr">
        <is>
          <t>FY2022 Q3</t>
        </is>
      </c>
      <c r="D1011" t="n">
        <v>-27344000</v>
      </c>
      <c r="E1011" t="inlineStr">
        <is>
          <t>NetCashProvidedByUsedInInvestingActivities</t>
        </is>
      </c>
      <c r="F1011" t="inlineStr">
        <is>
          <t>10-Q</t>
        </is>
      </c>
      <c r="H1011" t="inlineStr">
        <is>
          <t>2023-11-03</t>
        </is>
      </c>
      <c r="I1011" t="inlineStr">
        <is>
          <t>2022-09-30</t>
        </is>
      </c>
      <c r="J1011" t="inlineStr">
        <is>
          <t>USD</t>
        </is>
      </c>
      <c r="K1011" t="inlineStr">
        <is>
          <t>財報直接申報值</t>
        </is>
      </c>
    </row>
    <row r="1012">
      <c r="A1012" t="inlineStr">
        <is>
          <t>投資活動現金流量</t>
        </is>
      </c>
      <c r="B1012" t="inlineStr">
        <is>
          <t>Cash Flow from Investing</t>
        </is>
      </c>
      <c r="C1012" t="inlineStr">
        <is>
          <t>FY2022 Q4</t>
        </is>
      </c>
      <c r="D1012" t="n">
        <v>73081000</v>
      </c>
      <c r="E1012" t="inlineStr">
        <is>
          <t>NetCashProvidedByUsedInInvestingActivities</t>
        </is>
      </c>
      <c r="F1012" t="inlineStr">
        <is>
          <t>10-K</t>
        </is>
      </c>
      <c r="H1012" t="inlineStr">
        <is>
          <t>2025-02-18</t>
        </is>
      </c>
      <c r="I1012" t="inlineStr">
        <is>
          <t>2022-12-31</t>
        </is>
      </c>
      <c r="J1012" t="inlineStr">
        <is>
          <t>USD</t>
        </is>
      </c>
      <c r="K1012" t="inlineStr">
        <is>
          <t>Q4推算＝全年−前三季（或由累計值差分還原）</t>
        </is>
      </c>
    </row>
    <row r="1013">
      <c r="A1013" t="inlineStr">
        <is>
          <t>投資活動現金流量</t>
        </is>
      </c>
      <c r="B1013" t="inlineStr">
        <is>
          <t>Cash Flow from Investing</t>
        </is>
      </c>
      <c r="C1013" t="inlineStr">
        <is>
          <t>FY2023 Q1</t>
        </is>
      </c>
      <c r="D1013" t="n">
        <v>-1554591000</v>
      </c>
      <c r="E1013" t="inlineStr">
        <is>
          <t>NetCashProvidedByUsedInInvestingActivities</t>
        </is>
      </c>
      <c r="F1013" t="inlineStr">
        <is>
          <t>10-Q</t>
        </is>
      </c>
      <c r="H1013" t="inlineStr">
        <is>
          <t>2024-05-07</t>
        </is>
      </c>
      <c r="I1013" t="inlineStr">
        <is>
          <t>2023-03-31</t>
        </is>
      </c>
      <c r="J1013" t="inlineStr">
        <is>
          <t>USD</t>
        </is>
      </c>
      <c r="K1013" t="inlineStr">
        <is>
          <t>財報直接申報值</t>
        </is>
      </c>
    </row>
    <row r="1014">
      <c r="A1014" t="inlineStr">
        <is>
          <t>投資活動現金流量</t>
        </is>
      </c>
      <c r="B1014" t="inlineStr">
        <is>
          <t>Cash Flow from Investing</t>
        </is>
      </c>
      <c r="C1014" t="inlineStr">
        <is>
          <t>FY2023 Q2</t>
        </is>
      </c>
      <c r="D1014" t="n">
        <v>-391099000</v>
      </c>
      <c r="E1014" t="inlineStr">
        <is>
          <t>NetCashProvidedByUsedInInvestingActivities</t>
        </is>
      </c>
      <c r="F1014" t="inlineStr">
        <is>
          <t>10-Q</t>
        </is>
      </c>
      <c r="H1014" t="inlineStr">
        <is>
          <t>2024-08-06</t>
        </is>
      </c>
      <c r="I1014" t="inlineStr">
        <is>
          <t>2023-06-30</t>
        </is>
      </c>
      <c r="J1014" t="inlineStr">
        <is>
          <t>USD</t>
        </is>
      </c>
      <c r="K1014" t="inlineStr">
        <is>
          <t>財報直接申報值</t>
        </is>
      </c>
    </row>
    <row r="1015">
      <c r="A1015" t="inlineStr">
        <is>
          <t>投資活動現金流量</t>
        </is>
      </c>
      <c r="B1015" t="inlineStr">
        <is>
          <t>Cash Flow from Investing</t>
        </is>
      </c>
      <c r="C1015" t="inlineStr">
        <is>
          <t>FY2023 Q3</t>
        </is>
      </c>
      <c r="D1015" t="n">
        <v>-196264000</v>
      </c>
      <c r="E1015" t="inlineStr">
        <is>
          <t>NetCashProvidedByUsedInInvestingActivities</t>
        </is>
      </c>
      <c r="F1015" t="inlineStr">
        <is>
          <t>10-Q</t>
        </is>
      </c>
      <c r="H1015" t="inlineStr">
        <is>
          <t>2024-11-05</t>
        </is>
      </c>
      <c r="I1015" t="inlineStr">
        <is>
          <t>2023-09-30</t>
        </is>
      </c>
      <c r="J1015" t="inlineStr">
        <is>
          <t>USD</t>
        </is>
      </c>
      <c r="K1015" t="inlineStr">
        <is>
          <t>財報直接申報值</t>
        </is>
      </c>
    </row>
    <row r="1016">
      <c r="A1016" t="inlineStr">
        <is>
          <t>投資活動現金流量</t>
        </is>
      </c>
      <c r="B1016" t="inlineStr">
        <is>
          <t>Cash Flow from Investing</t>
        </is>
      </c>
      <c r="C1016" t="inlineStr">
        <is>
          <t>FY2023 Q4</t>
        </is>
      </c>
      <c r="D1016" t="n">
        <v>-569226000</v>
      </c>
      <c r="E1016" t="inlineStr">
        <is>
          <t>NetCashProvidedByUsedInInvestingActivities</t>
        </is>
      </c>
      <c r="F1016" t="inlineStr">
        <is>
          <t>10-K</t>
        </is>
      </c>
      <c r="H1016" t="inlineStr">
        <is>
          <t>2026-02-17</t>
        </is>
      </c>
      <c r="I1016" t="inlineStr">
        <is>
          <t>2023-12-31</t>
        </is>
      </c>
      <c r="J1016" t="inlineStr">
        <is>
          <t>USD</t>
        </is>
      </c>
      <c r="K1016" t="inlineStr">
        <is>
          <t>Q4推算＝全年−前三季（或由累計值差分還原）</t>
        </is>
      </c>
    </row>
    <row r="1017">
      <c r="A1017" t="inlineStr">
        <is>
          <t>投資活動現金流量</t>
        </is>
      </c>
      <c r="B1017" t="inlineStr">
        <is>
          <t>Cash Flow from Investing</t>
        </is>
      </c>
      <c r="C1017" t="inlineStr">
        <is>
          <t>FY2024 Q1</t>
        </is>
      </c>
      <c r="D1017" t="n">
        <v>-511245000</v>
      </c>
      <c r="E1017" t="inlineStr">
        <is>
          <t>NetCashProvidedByUsedInInvestingActivities</t>
        </is>
      </c>
      <c r="F1017" t="inlineStr">
        <is>
          <t>10-Q</t>
        </is>
      </c>
      <c r="H1017" t="inlineStr">
        <is>
          <t>2025-05-06</t>
        </is>
      </c>
      <c r="I1017" t="inlineStr">
        <is>
          <t>2024-03-31</t>
        </is>
      </c>
      <c r="J1017" t="inlineStr">
        <is>
          <t>USD</t>
        </is>
      </c>
      <c r="K1017" t="inlineStr">
        <is>
          <t>財報直接申報值</t>
        </is>
      </c>
    </row>
    <row r="1018">
      <c r="A1018" t="inlineStr">
        <is>
          <t>投資活動現金流量</t>
        </is>
      </c>
      <c r="B1018" t="inlineStr">
        <is>
          <t>Cash Flow from Investing</t>
        </is>
      </c>
      <c r="C1018" t="inlineStr">
        <is>
          <t>FY2024 Q2</t>
        </is>
      </c>
      <c r="D1018" t="n">
        <v>-148878000</v>
      </c>
      <c r="E1018" t="inlineStr">
        <is>
          <t>NetCashProvidedByUsedInInvestingActivities</t>
        </is>
      </c>
      <c r="F1018" t="inlineStr">
        <is>
          <t>10-Q</t>
        </is>
      </c>
      <c r="H1018" t="inlineStr">
        <is>
          <t>2025-08-05</t>
        </is>
      </c>
      <c r="I1018" t="inlineStr">
        <is>
          <t>2024-06-30</t>
        </is>
      </c>
      <c r="J1018" t="inlineStr">
        <is>
          <t>USD</t>
        </is>
      </c>
      <c r="K1018" t="inlineStr">
        <is>
          <t>財報直接申報值</t>
        </is>
      </c>
    </row>
    <row r="1019">
      <c r="A1019" t="inlineStr">
        <is>
          <t>投資活動現金流量</t>
        </is>
      </c>
      <c r="B1019" t="inlineStr">
        <is>
          <t>Cash Flow from Investing</t>
        </is>
      </c>
      <c r="C1019" t="inlineStr">
        <is>
          <t>FY2024 Q3</t>
        </is>
      </c>
      <c r="D1019" t="n">
        <v>-320726000</v>
      </c>
      <c r="E1019" t="inlineStr">
        <is>
          <t>NetCashProvidedByUsedInInvestingActivities</t>
        </is>
      </c>
      <c r="F1019" t="inlineStr">
        <is>
          <t>10-Q</t>
        </is>
      </c>
      <c r="H1019" t="inlineStr">
        <is>
          <t>2025-11-04</t>
        </is>
      </c>
      <c r="I1019" t="inlineStr">
        <is>
          <t>2024-09-30</t>
        </is>
      </c>
      <c r="J1019" t="inlineStr">
        <is>
          <t>USD</t>
        </is>
      </c>
      <c r="K1019" t="inlineStr">
        <is>
          <t>財報直接申報值</t>
        </is>
      </c>
    </row>
    <row r="1020">
      <c r="A1020" t="inlineStr">
        <is>
          <t>投資活動現金流量</t>
        </is>
      </c>
      <c r="B1020" t="inlineStr">
        <is>
          <t>Cash Flow from Investing</t>
        </is>
      </c>
      <c r="C1020" t="inlineStr">
        <is>
          <t>FY2024 Q4</t>
        </is>
      </c>
      <c r="D1020" t="n">
        <v>640194000</v>
      </c>
      <c r="E1020" t="inlineStr">
        <is>
          <t>NetCashProvidedByUsedInInvestingActivities</t>
        </is>
      </c>
      <c r="F1020" t="inlineStr">
        <is>
          <t>10-K</t>
        </is>
      </c>
      <c r="H1020" t="inlineStr">
        <is>
          <t>2026-02-17</t>
        </is>
      </c>
      <c r="I1020" t="inlineStr">
        <is>
          <t>2024-12-31</t>
        </is>
      </c>
      <c r="J1020" t="inlineStr">
        <is>
          <t>USD</t>
        </is>
      </c>
      <c r="K1020" t="inlineStr">
        <is>
          <t>Q4推算＝全年−前三季（或由累計值差分還原）</t>
        </is>
      </c>
    </row>
    <row r="1021">
      <c r="A1021" t="inlineStr">
        <is>
          <t>投資活動現金流量</t>
        </is>
      </c>
      <c r="B1021" t="inlineStr">
        <is>
          <t>Cash Flow from Investing</t>
        </is>
      </c>
      <c r="C1021" t="inlineStr">
        <is>
          <t>FY2025 Q1</t>
        </is>
      </c>
      <c r="D1021" t="n">
        <v>-1390277000</v>
      </c>
      <c r="E1021" t="inlineStr">
        <is>
          <t>NetCashProvidedByUsedInInvestingActivities</t>
        </is>
      </c>
      <c r="F1021" t="inlineStr">
        <is>
          <t>10-Q</t>
        </is>
      </c>
      <c r="H1021" t="inlineStr">
        <is>
          <t>2026-05-05</t>
        </is>
      </c>
      <c r="I1021" t="inlineStr">
        <is>
          <t>2025-03-31</t>
        </is>
      </c>
      <c r="J1021" t="inlineStr">
        <is>
          <t>USD</t>
        </is>
      </c>
      <c r="K1021" t="inlineStr">
        <is>
          <t>財報直接申報值</t>
        </is>
      </c>
    </row>
    <row r="1022">
      <c r="A1022" t="inlineStr">
        <is>
          <t>投資活動現金流量</t>
        </is>
      </c>
      <c r="B1022" t="inlineStr">
        <is>
          <t>Cash Flow from Investing</t>
        </is>
      </c>
      <c r="C1022" t="inlineStr">
        <is>
          <t>FY2025 Q2</t>
        </is>
      </c>
      <c r="D1022" t="n">
        <v>-617010000</v>
      </c>
      <c r="E1022" t="inlineStr">
        <is>
          <t>NetCashProvidedByUsedInInvestingActivities</t>
        </is>
      </c>
      <c r="F1022" t="inlineStr">
        <is>
          <t>10-Q</t>
        </is>
      </c>
      <c r="H1022" t="inlineStr">
        <is>
          <t>2026-08-04</t>
        </is>
      </c>
      <c r="I1022" t="inlineStr">
        <is>
          <t>2025-06-30</t>
        </is>
      </c>
      <c r="J1022" t="inlineStr">
        <is>
          <t>USD</t>
        </is>
      </c>
      <c r="K1022" t="inlineStr">
        <is>
          <t>財報直接申報值</t>
        </is>
      </c>
    </row>
    <row r="1023">
      <c r="A1023" t="inlineStr">
        <is>
          <t>投資活動現金流量</t>
        </is>
      </c>
      <c r="B1023" t="inlineStr">
        <is>
          <t>Cash Flow from Investing</t>
        </is>
      </c>
      <c r="C1023" t="inlineStr">
        <is>
          <t>FY2025 Q3</t>
        </is>
      </c>
      <c r="D1023" t="n">
        <v>181567000</v>
      </c>
      <c r="E1023" t="inlineStr">
        <is>
          <t>NetCashProvidedByUsedInInvestingActivities</t>
        </is>
      </c>
      <c r="F1023" t="inlineStr">
        <is>
          <t>10-Q</t>
        </is>
      </c>
      <c r="H1023" t="inlineStr">
        <is>
          <t>2025-11-04</t>
        </is>
      </c>
      <c r="I1023" t="inlineStr">
        <is>
          <t>2025-09-30</t>
        </is>
      </c>
      <c r="J1023" t="inlineStr">
        <is>
          <t>USD</t>
        </is>
      </c>
      <c r="K1023" t="inlineStr">
        <is>
          <t>財報直接申報值</t>
        </is>
      </c>
    </row>
    <row r="1024">
      <c r="A1024" t="inlineStr">
        <is>
          <t>投資活動現金流量</t>
        </is>
      </c>
      <c r="B1024" t="inlineStr">
        <is>
          <t>Cash Flow from Investing</t>
        </is>
      </c>
      <c r="C1024" t="inlineStr">
        <is>
          <t>FY2025 Q4</t>
        </is>
      </c>
      <c r="D1024" t="n">
        <v>-957831000</v>
      </c>
      <c r="E1024" t="inlineStr">
        <is>
          <t>NetCashProvidedByUsedInInvestingActivities</t>
        </is>
      </c>
      <c r="F1024" t="inlineStr">
        <is>
          <t>10-K</t>
        </is>
      </c>
      <c r="H1024" t="inlineStr">
        <is>
          <t>2026-02-17</t>
        </is>
      </c>
      <c r="I1024" t="inlineStr">
        <is>
          <t>2025-12-31</t>
        </is>
      </c>
      <c r="J1024" t="inlineStr">
        <is>
          <t>USD</t>
        </is>
      </c>
      <c r="K1024" t="inlineStr">
        <is>
          <t>Q4推算＝全年−前三季（或由累計值差分還原）</t>
        </is>
      </c>
    </row>
    <row r="1025">
      <c r="A1025" t="inlineStr">
        <is>
          <t>投資活動現金流量</t>
        </is>
      </c>
      <c r="B1025" t="inlineStr">
        <is>
          <t>Cash Flow from Investing</t>
        </is>
      </c>
      <c r="C1025" t="inlineStr">
        <is>
          <t>FY2026 Q1</t>
        </is>
      </c>
      <c r="D1025" t="n">
        <v>-26724000</v>
      </c>
      <c r="E1025" t="inlineStr">
        <is>
          <t>NetCashProvidedByUsedInInvestingActivities</t>
        </is>
      </c>
      <c r="F1025" t="inlineStr">
        <is>
          <t>10-Q</t>
        </is>
      </c>
      <c r="H1025" t="inlineStr">
        <is>
          <t>2026-05-05</t>
        </is>
      </c>
      <c r="I1025" t="inlineStr">
        <is>
          <t>2026-03-31</t>
        </is>
      </c>
      <c r="J1025" t="inlineStr">
        <is>
          <t>USD</t>
        </is>
      </c>
      <c r="K1025" t="inlineStr">
        <is>
          <t>財報直接申報值</t>
        </is>
      </c>
    </row>
    <row r="1026">
      <c r="A1026" t="inlineStr">
        <is>
          <t>投資活動現金流量</t>
        </is>
      </c>
      <c r="B1026" t="inlineStr">
        <is>
          <t>Cash Flow from Investing</t>
        </is>
      </c>
      <c r="C1026" t="inlineStr">
        <is>
          <t>FY2026 Q2</t>
        </is>
      </c>
      <c r="D1026" t="n">
        <v>-1482941000</v>
      </c>
      <c r="E1026" t="inlineStr">
        <is>
          <t>NetCashProvidedByUsedInInvestingActivities</t>
        </is>
      </c>
      <c r="F1026" t="inlineStr">
        <is>
          <t>10-Q</t>
        </is>
      </c>
      <c r="H1026" t="inlineStr">
        <is>
          <t>2026-08-04</t>
        </is>
      </c>
      <c r="I1026" t="inlineStr">
        <is>
          <t>2026-06-30</t>
        </is>
      </c>
      <c r="J1026" t="inlineStr">
        <is>
          <t>USD</t>
        </is>
      </c>
      <c r="K1026" t="inlineStr">
        <is>
          <t>財報直接申報值</t>
        </is>
      </c>
    </row>
    <row r="1027">
      <c r="A1027" t="inlineStr">
        <is>
          <t>籌資活動現金流量</t>
        </is>
      </c>
      <c r="B1027" t="inlineStr">
        <is>
          <t>Cash Flow from Financing</t>
        </is>
      </c>
      <c r="C1027" t="inlineStr">
        <is>
          <t>FY2021 Q1</t>
        </is>
      </c>
      <c r="D1027" t="n">
        <v>206354000</v>
      </c>
      <c r="E1027" t="inlineStr">
        <is>
          <t>NetCashProvidedByUsedInFinancingActivities</t>
        </is>
      </c>
      <c r="F1027" t="inlineStr">
        <is>
          <t>10-Q</t>
        </is>
      </c>
      <c r="H1027" t="inlineStr">
        <is>
          <t>2022-05-09</t>
        </is>
      </c>
      <c r="I1027" t="inlineStr">
        <is>
          <t>2021-03-31</t>
        </is>
      </c>
      <c r="J1027" t="inlineStr">
        <is>
          <t>USD</t>
        </is>
      </c>
      <c r="K1027" t="inlineStr">
        <is>
          <t>財報直接申報值</t>
        </is>
      </c>
    </row>
    <row r="1028">
      <c r="A1028" t="inlineStr">
        <is>
          <t>籌資活動現金流量</t>
        </is>
      </c>
      <c r="B1028" t="inlineStr">
        <is>
          <t>Cash Flow from Financing</t>
        </is>
      </c>
      <c r="C1028" t="inlineStr">
        <is>
          <t>FY2021 Q2</t>
        </is>
      </c>
      <c r="D1028" t="n">
        <v>-31410000</v>
      </c>
      <c r="E1028" t="inlineStr">
        <is>
          <t>NetCashProvidedByUsedInFinancingActivities</t>
        </is>
      </c>
      <c r="F1028" t="inlineStr">
        <is>
          <t>10-Q</t>
        </is>
      </c>
      <c r="H1028" t="inlineStr">
        <is>
          <t>2022-08-08</t>
        </is>
      </c>
      <c r="I1028" t="inlineStr">
        <is>
          <t>2021-06-30</t>
        </is>
      </c>
      <c r="J1028" t="inlineStr">
        <is>
          <t>USD</t>
        </is>
      </c>
      <c r="K1028" t="inlineStr">
        <is>
          <t>財報直接申報值</t>
        </is>
      </c>
    </row>
    <row r="1029">
      <c r="A1029" t="inlineStr">
        <is>
          <t>籌資活動現金流量</t>
        </is>
      </c>
      <c r="B1029" t="inlineStr">
        <is>
          <t>Cash Flow from Financing</t>
        </is>
      </c>
      <c r="C1029" t="inlineStr">
        <is>
          <t>FY2021 Q3</t>
        </is>
      </c>
      <c r="D1029" t="n">
        <v>99338000</v>
      </c>
      <c r="E1029" t="inlineStr">
        <is>
          <t>NetCashProvidedByUsedInFinancingActivities</t>
        </is>
      </c>
      <c r="F1029" t="inlineStr">
        <is>
          <t>10-Q</t>
        </is>
      </c>
      <c r="H1029" t="inlineStr">
        <is>
          <t>2022-11-07</t>
        </is>
      </c>
      <c r="I1029" t="inlineStr">
        <is>
          <t>2021-09-30</t>
        </is>
      </c>
      <c r="J1029" t="inlineStr">
        <is>
          <t>USD</t>
        </is>
      </c>
      <c r="K1029" t="inlineStr">
        <is>
          <t>財報直接申報值</t>
        </is>
      </c>
    </row>
    <row r="1030">
      <c r="A1030" t="inlineStr">
        <is>
          <t>籌資活動現金流量</t>
        </is>
      </c>
      <c r="B1030" t="inlineStr">
        <is>
          <t>Cash Flow from Financing</t>
        </is>
      </c>
      <c r="C1030" t="inlineStr">
        <is>
          <t>FY2021 Q4</t>
        </is>
      </c>
      <c r="D1030" t="n">
        <v>32465000</v>
      </c>
      <c r="E1030" t="inlineStr">
        <is>
          <t>NetCashProvidedByUsedInFinancingActivities</t>
        </is>
      </c>
      <c r="F1030" t="inlineStr">
        <is>
          <t>10-K</t>
        </is>
      </c>
      <c r="H1030" t="inlineStr">
        <is>
          <t>2024-02-20</t>
        </is>
      </c>
      <c r="I1030" t="inlineStr">
        <is>
          <t>2021-12-31</t>
        </is>
      </c>
      <c r="J1030" t="inlineStr">
        <is>
          <t>USD</t>
        </is>
      </c>
      <c r="K1030" t="inlineStr">
        <is>
          <t>Q4推算＝全年−前三季（或由累計值差分還原）</t>
        </is>
      </c>
    </row>
    <row r="1031">
      <c r="A1031" t="inlineStr">
        <is>
          <t>籌資活動現金流量</t>
        </is>
      </c>
      <c r="B1031" t="inlineStr">
        <is>
          <t>Cash Flow from Financing</t>
        </is>
      </c>
      <c r="C1031" t="inlineStr">
        <is>
          <t>FY2022 Q1</t>
        </is>
      </c>
      <c r="D1031" t="n">
        <v>27241000</v>
      </c>
      <c r="E1031" t="inlineStr">
        <is>
          <t>NetCashProvidedByUsedInFinancingActivities</t>
        </is>
      </c>
      <c r="F1031" t="inlineStr">
        <is>
          <t>10-Q</t>
        </is>
      </c>
      <c r="H1031" t="inlineStr">
        <is>
          <t>2023-05-09</t>
        </is>
      </c>
      <c r="I1031" t="inlineStr">
        <is>
          <t>2022-03-31</t>
        </is>
      </c>
      <c r="J1031" t="inlineStr">
        <is>
          <t>USD</t>
        </is>
      </c>
      <c r="K1031" t="inlineStr">
        <is>
          <t>財報直接申報值</t>
        </is>
      </c>
    </row>
    <row r="1032">
      <c r="A1032" t="inlineStr">
        <is>
          <t>籌資活動現金流量</t>
        </is>
      </c>
      <c r="B1032" t="inlineStr">
        <is>
          <t>Cash Flow from Financing</t>
        </is>
      </c>
      <c r="C1032" t="inlineStr">
        <is>
          <t>FY2022 Q2</t>
        </is>
      </c>
      <c r="D1032" t="n">
        <v>20607000</v>
      </c>
      <c r="E1032" t="inlineStr">
        <is>
          <t>NetCashProvidedByUsedInFinancingActivities</t>
        </is>
      </c>
      <c r="F1032" t="inlineStr">
        <is>
          <t>10-Q</t>
        </is>
      </c>
      <c r="H1032" t="inlineStr">
        <is>
          <t>2023-08-08</t>
        </is>
      </c>
      <c r="I1032" t="inlineStr">
        <is>
          <t>2022-06-30</t>
        </is>
      </c>
      <c r="J1032" t="inlineStr">
        <is>
          <t>USD</t>
        </is>
      </c>
      <c r="K1032" t="inlineStr">
        <is>
          <t>財報直接申報值</t>
        </is>
      </c>
    </row>
    <row r="1033">
      <c r="A1033" t="inlineStr">
        <is>
          <t>籌資活動現金流量</t>
        </is>
      </c>
      <c r="B1033" t="inlineStr">
        <is>
          <t>Cash Flow from Financing</t>
        </is>
      </c>
      <c r="C1033" t="inlineStr">
        <is>
          <t>FY2022 Q3</t>
        </is>
      </c>
      <c r="D1033" t="n">
        <v>23991000</v>
      </c>
      <c r="E1033" t="inlineStr">
        <is>
          <t>NetCashProvidedByUsedInFinancingActivities</t>
        </is>
      </c>
      <c r="F1033" t="inlineStr">
        <is>
          <t>10-Q</t>
        </is>
      </c>
      <c r="H1033" t="inlineStr">
        <is>
          <t>2023-11-03</t>
        </is>
      </c>
      <c r="I1033" t="inlineStr">
        <is>
          <t>2022-09-30</t>
        </is>
      </c>
      <c r="J1033" t="inlineStr">
        <is>
          <t>USD</t>
        </is>
      </c>
      <c r="K1033" t="inlineStr">
        <is>
          <t>財報直接申報值</t>
        </is>
      </c>
    </row>
    <row r="1034">
      <c r="A1034" t="inlineStr">
        <is>
          <t>籌資活動現金流量</t>
        </is>
      </c>
      <c r="B1034" t="inlineStr">
        <is>
          <t>Cash Flow from Financing</t>
        </is>
      </c>
      <c r="C1034" t="inlineStr">
        <is>
          <t>FY2022 Q4</t>
        </is>
      </c>
      <c r="D1034" t="n">
        <v>14157000</v>
      </c>
      <c r="E1034" t="inlineStr">
        <is>
          <t>NetCashProvidedByUsedInFinancingActivities</t>
        </is>
      </c>
      <c r="F1034" t="inlineStr">
        <is>
          <t>10-K</t>
        </is>
      </c>
      <c r="H1034" t="inlineStr">
        <is>
          <t>2025-02-18</t>
        </is>
      </c>
      <c r="I1034" t="inlineStr">
        <is>
          <t>2022-12-31</t>
        </is>
      </c>
      <c r="J1034" t="inlineStr">
        <is>
          <t>USD</t>
        </is>
      </c>
      <c r="K1034" t="inlineStr">
        <is>
          <t>Q4推算＝全年−前三季（或由累計值差分還原）</t>
        </is>
      </c>
    </row>
    <row r="1035">
      <c r="A1035" t="inlineStr">
        <is>
          <t>籌資活動現金流量</t>
        </is>
      </c>
      <c r="B1035" t="inlineStr">
        <is>
          <t>Cash Flow from Financing</t>
        </is>
      </c>
      <c r="C1035" t="inlineStr">
        <is>
          <t>FY2023 Q1</t>
        </is>
      </c>
      <c r="D1035" t="n">
        <v>25983000</v>
      </c>
      <c r="E1035" t="inlineStr">
        <is>
          <t>NetCashProvidedByUsedInFinancingActivities</t>
        </is>
      </c>
      <c r="F1035" t="inlineStr">
        <is>
          <t>10-Q</t>
        </is>
      </c>
      <c r="H1035" t="inlineStr">
        <is>
          <t>2024-05-07</t>
        </is>
      </c>
      <c r="I1035" t="inlineStr">
        <is>
          <t>2023-03-31</t>
        </is>
      </c>
      <c r="J1035" t="inlineStr">
        <is>
          <t>USD</t>
        </is>
      </c>
      <c r="K1035" t="inlineStr">
        <is>
          <t>財報直接申報值</t>
        </is>
      </c>
    </row>
    <row r="1036">
      <c r="A1036" t="inlineStr">
        <is>
          <t>籌資活動現金流量</t>
        </is>
      </c>
      <c r="B1036" t="inlineStr">
        <is>
          <t>Cash Flow from Financing</t>
        </is>
      </c>
      <c r="C1036" t="inlineStr">
        <is>
          <t>FY2023 Q2</t>
        </is>
      </c>
      <c r="D1036" t="n">
        <v>90684000</v>
      </c>
      <c r="E1036" t="inlineStr">
        <is>
          <t>NetCashProvidedByUsedInFinancingActivities</t>
        </is>
      </c>
      <c r="F1036" t="inlineStr">
        <is>
          <t>10-Q</t>
        </is>
      </c>
      <c r="H1036" t="inlineStr">
        <is>
          <t>2024-08-06</t>
        </is>
      </c>
      <c r="I1036" t="inlineStr">
        <is>
          <t>2023-06-30</t>
        </is>
      </c>
      <c r="J1036" t="inlineStr">
        <is>
          <t>USD</t>
        </is>
      </c>
      <c r="K1036" t="inlineStr">
        <is>
          <t>財報直接申報值</t>
        </is>
      </c>
    </row>
    <row r="1037">
      <c r="A1037" t="inlineStr">
        <is>
          <t>籌資活動現金流量</t>
        </is>
      </c>
      <c r="B1037" t="inlineStr">
        <is>
          <t>Cash Flow from Financing</t>
        </is>
      </c>
      <c r="C1037" t="inlineStr">
        <is>
          <t>FY2023 Q3</t>
        </is>
      </c>
      <c r="D1037" t="n">
        <v>50940000</v>
      </c>
      <c r="E1037" t="inlineStr">
        <is>
          <t>NetCashProvidedByUsedInFinancingActivities</t>
        </is>
      </c>
      <c r="F1037" t="inlineStr">
        <is>
          <t>10-Q</t>
        </is>
      </c>
      <c r="H1037" t="inlineStr">
        <is>
          <t>2024-11-05</t>
        </is>
      </c>
      <c r="I1037" t="inlineStr">
        <is>
          <t>2023-09-30</t>
        </is>
      </c>
      <c r="J1037" t="inlineStr">
        <is>
          <t>USD</t>
        </is>
      </c>
      <c r="K1037" t="inlineStr">
        <is>
          <t>財報直接申報值</t>
        </is>
      </c>
    </row>
    <row r="1038">
      <c r="A1038" t="inlineStr">
        <is>
          <t>籌資活動現金流量</t>
        </is>
      </c>
      <c r="B1038" t="inlineStr">
        <is>
          <t>Cash Flow from Financing</t>
        </is>
      </c>
      <c r="C1038" t="inlineStr">
        <is>
          <t>FY2023 Q4</t>
        </is>
      </c>
      <c r="D1038" t="n">
        <v>51232000</v>
      </c>
      <c r="E1038" t="inlineStr">
        <is>
          <t>NetCashProvidedByUsedInFinancingActivities</t>
        </is>
      </c>
      <c r="F1038" t="inlineStr">
        <is>
          <t>10-K</t>
        </is>
      </c>
      <c r="H1038" t="inlineStr">
        <is>
          <t>2026-02-17</t>
        </is>
      </c>
      <c r="I1038" t="inlineStr">
        <is>
          <t>2023-12-31</t>
        </is>
      </c>
      <c r="J1038" t="inlineStr">
        <is>
          <t>USD</t>
        </is>
      </c>
      <c r="K1038" t="inlineStr">
        <is>
          <t>Q4推算＝全年−前三季（或由累計值差分還原）</t>
        </is>
      </c>
    </row>
    <row r="1039">
      <c r="A1039" t="inlineStr">
        <is>
          <t>籌資活動現金流量</t>
        </is>
      </c>
      <c r="B1039" t="inlineStr">
        <is>
          <t>Cash Flow from Financing</t>
        </is>
      </c>
      <c r="C1039" t="inlineStr">
        <is>
          <t>FY2024 Q1</t>
        </is>
      </c>
      <c r="D1039" t="n">
        <v>75248000</v>
      </c>
      <c r="E1039" t="inlineStr">
        <is>
          <t>NetCashProvidedByUsedInFinancingActivities</t>
        </is>
      </c>
      <c r="F1039" t="inlineStr">
        <is>
          <t>10-Q</t>
        </is>
      </c>
      <c r="H1039" t="inlineStr">
        <is>
          <t>2025-05-06</t>
        </is>
      </c>
      <c r="I1039" t="inlineStr">
        <is>
          <t>2024-03-31</t>
        </is>
      </c>
      <c r="J1039" t="inlineStr">
        <is>
          <t>USD</t>
        </is>
      </c>
      <c r="K1039" t="inlineStr">
        <is>
          <t>財報直接申報值</t>
        </is>
      </c>
    </row>
    <row r="1040">
      <c r="A1040" t="inlineStr">
        <is>
          <t>籌資活動現金流量</t>
        </is>
      </c>
      <c r="B1040" t="inlineStr">
        <is>
          <t>Cash Flow from Financing</t>
        </is>
      </c>
      <c r="C1040" t="inlineStr">
        <is>
          <t>FY2024 Q2</t>
        </is>
      </c>
      <c r="D1040" t="n">
        <v>-1975000</v>
      </c>
      <c r="E1040" t="inlineStr">
        <is>
          <t>NetCashProvidedByUsedInFinancingActivities</t>
        </is>
      </c>
      <c r="F1040" t="inlineStr">
        <is>
          <t>10-Q</t>
        </is>
      </c>
      <c r="H1040" t="inlineStr">
        <is>
          <t>2025-08-05</t>
        </is>
      </c>
      <c r="I1040" t="inlineStr">
        <is>
          <t>2024-06-30</t>
        </is>
      </c>
      <c r="J1040" t="inlineStr">
        <is>
          <t>USD</t>
        </is>
      </c>
      <c r="K1040" t="inlineStr">
        <is>
          <t>財報直接申報值</t>
        </is>
      </c>
    </row>
    <row r="1041">
      <c r="A1041" t="inlineStr">
        <is>
          <t>籌資活動現金流量</t>
        </is>
      </c>
      <c r="B1041" t="inlineStr">
        <is>
          <t>Cash Flow from Financing</t>
        </is>
      </c>
      <c r="C1041" t="inlineStr">
        <is>
          <t>FY2024 Q3</t>
        </is>
      </c>
      <c r="D1041" t="n">
        <v>151427000</v>
      </c>
      <c r="E1041" t="inlineStr">
        <is>
          <t>NetCashProvidedByUsedInFinancingActivities</t>
        </is>
      </c>
      <c r="F1041" t="inlineStr">
        <is>
          <t>10-Q</t>
        </is>
      </c>
      <c r="H1041" t="inlineStr">
        <is>
          <t>2025-11-04</t>
        </is>
      </c>
      <c r="I1041" t="inlineStr">
        <is>
          <t>2024-09-30</t>
        </is>
      </c>
      <c r="J1041" t="inlineStr">
        <is>
          <t>USD</t>
        </is>
      </c>
      <c r="K1041" t="inlineStr">
        <is>
          <t>財報直接申報值</t>
        </is>
      </c>
    </row>
    <row r="1042">
      <c r="A1042" t="inlineStr">
        <is>
          <t>籌資活動現金流量</t>
        </is>
      </c>
      <c r="B1042" t="inlineStr">
        <is>
          <t>Cash Flow from Financing</t>
        </is>
      </c>
      <c r="C1042" t="inlineStr">
        <is>
          <t>FY2024 Q4</t>
        </is>
      </c>
      <c r="D1042" t="n">
        <v>238664000</v>
      </c>
      <c r="E1042" t="inlineStr">
        <is>
          <t>NetCashProvidedByUsedInFinancingActivities</t>
        </is>
      </c>
      <c r="F1042" t="inlineStr">
        <is>
          <t>10-K</t>
        </is>
      </c>
      <c r="H1042" t="inlineStr">
        <is>
          <t>2026-02-17</t>
        </is>
      </c>
      <c r="I1042" t="inlineStr">
        <is>
          <t>2024-12-31</t>
        </is>
      </c>
      <c r="J1042" t="inlineStr">
        <is>
          <t>USD</t>
        </is>
      </c>
      <c r="K1042" t="inlineStr">
        <is>
          <t>Q4推算＝全年−前三季（或由累計值差分還原）</t>
        </is>
      </c>
    </row>
    <row r="1043">
      <c r="A1043" t="inlineStr">
        <is>
          <t>籌資活動現金流量</t>
        </is>
      </c>
      <c r="B1043" t="inlineStr">
        <is>
          <t>Cash Flow from Financing</t>
        </is>
      </c>
      <c r="C1043" t="inlineStr">
        <is>
          <t>FY2025 Q1</t>
        </is>
      </c>
      <c r="D1043" t="n">
        <v>-28897000</v>
      </c>
      <c r="E1043" t="inlineStr">
        <is>
          <t>NetCashProvidedByUsedInFinancingActivities</t>
        </is>
      </c>
      <c r="F1043" t="inlineStr">
        <is>
          <t>10-Q</t>
        </is>
      </c>
      <c r="H1043" t="inlineStr">
        <is>
          <t>2026-05-05</t>
        </is>
      </c>
      <c r="I1043" t="inlineStr">
        <is>
          <t>2025-03-31</t>
        </is>
      </c>
      <c r="J1043" t="inlineStr">
        <is>
          <t>USD</t>
        </is>
      </c>
      <c r="K1043" t="inlineStr">
        <is>
          <t>財報直接申報值</t>
        </is>
      </c>
    </row>
    <row r="1044">
      <c r="A1044" t="inlineStr">
        <is>
          <t>籌資活動現金流量</t>
        </is>
      </c>
      <c r="B1044" t="inlineStr">
        <is>
          <t>Cash Flow from Financing</t>
        </is>
      </c>
      <c r="C1044" t="inlineStr">
        <is>
          <t>FY2025 Q2</t>
        </is>
      </c>
      <c r="D1044" t="n">
        <v>6450000</v>
      </c>
      <c r="E1044" t="inlineStr">
        <is>
          <t>NetCashProvidedByUsedInFinancingActivities</t>
        </is>
      </c>
      <c r="F1044" t="inlineStr">
        <is>
          <t>10-Q</t>
        </is>
      </c>
      <c r="H1044" t="inlineStr">
        <is>
          <t>2026-08-04</t>
        </is>
      </c>
      <c r="I1044" t="inlineStr">
        <is>
          <t>2025-06-30</t>
        </is>
      </c>
      <c r="J1044" t="inlineStr">
        <is>
          <t>USD</t>
        </is>
      </c>
      <c r="K1044" t="inlineStr">
        <is>
          <t>財報直接申報值</t>
        </is>
      </c>
    </row>
    <row r="1045">
      <c r="A1045" t="inlineStr">
        <is>
          <t>籌資活動現金流量</t>
        </is>
      </c>
      <c r="B1045" t="inlineStr">
        <is>
          <t>Cash Flow from Financing</t>
        </is>
      </c>
      <c r="C1045" t="inlineStr">
        <is>
          <t>FY2025 Q3</t>
        </is>
      </c>
      <c r="D1045" t="n">
        <v>6435000</v>
      </c>
      <c r="E1045" t="inlineStr">
        <is>
          <t>NetCashProvidedByUsedInFinancingActivities</t>
        </is>
      </c>
      <c r="F1045" t="inlineStr">
        <is>
          <t>10-Q</t>
        </is>
      </c>
      <c r="H1045" t="inlineStr">
        <is>
          <t>2025-11-04</t>
        </is>
      </c>
      <c r="I1045" t="inlineStr">
        <is>
          <t>2025-09-30</t>
        </is>
      </c>
      <c r="J1045" t="inlineStr">
        <is>
          <t>USD</t>
        </is>
      </c>
      <c r="K1045" t="inlineStr">
        <is>
          <t>財報直接申報值</t>
        </is>
      </c>
    </row>
    <row r="1046">
      <c r="A1046" t="inlineStr">
        <is>
          <t>籌資活動現金流量</t>
        </is>
      </c>
      <c r="B1046" t="inlineStr">
        <is>
          <t>Cash Flow from Financing</t>
        </is>
      </c>
      <c r="C1046" t="inlineStr">
        <is>
          <t>FY2025 Q4</t>
        </is>
      </c>
      <c r="D1046" t="n">
        <v>-10898000</v>
      </c>
      <c r="E1046" t="inlineStr">
        <is>
          <t>NetCashProvidedByUsedInFinancingActivities</t>
        </is>
      </c>
      <c r="F1046" t="inlineStr">
        <is>
          <t>10-K</t>
        </is>
      </c>
      <c r="H1046" t="inlineStr">
        <is>
          <t>2026-02-17</t>
        </is>
      </c>
      <c r="I1046" t="inlineStr">
        <is>
          <t>2025-12-31</t>
        </is>
      </c>
      <c r="J1046" t="inlineStr">
        <is>
          <t>USD</t>
        </is>
      </c>
      <c r="K1046" t="inlineStr">
        <is>
          <t>Q4推算＝全年−前三季（或由累計值差分還原）</t>
        </is>
      </c>
    </row>
    <row r="1047">
      <c r="A1047" t="inlineStr">
        <is>
          <t>籌資活動現金流量</t>
        </is>
      </c>
      <c r="B1047" t="inlineStr">
        <is>
          <t>Cash Flow from Financing</t>
        </is>
      </c>
      <c r="C1047" t="inlineStr">
        <is>
          <t>FY2026 Q1</t>
        </is>
      </c>
      <c r="D1047" t="n">
        <v>3397000</v>
      </c>
      <c r="E1047" t="inlineStr">
        <is>
          <t>NetCashProvidedByUsedInFinancingActivities</t>
        </is>
      </c>
      <c r="F1047" t="inlineStr">
        <is>
          <t>10-Q</t>
        </is>
      </c>
      <c r="H1047" t="inlineStr">
        <is>
          <t>2026-05-05</t>
        </is>
      </c>
      <c r="I1047" t="inlineStr">
        <is>
          <t>2026-03-31</t>
        </is>
      </c>
      <c r="J1047" t="inlineStr">
        <is>
          <t>USD</t>
        </is>
      </c>
      <c r="K1047" t="inlineStr">
        <is>
          <t>財報直接申報值</t>
        </is>
      </c>
    </row>
    <row r="1048">
      <c r="A1048" t="inlineStr">
        <is>
          <t>籌資活動現金流量</t>
        </is>
      </c>
      <c r="B1048" t="inlineStr">
        <is>
          <t>Cash Flow from Financing</t>
        </is>
      </c>
      <c r="C1048" t="inlineStr">
        <is>
          <t>FY2026 Q2</t>
        </is>
      </c>
      <c r="D1048" t="n">
        <v>4981000</v>
      </c>
      <c r="E1048" t="inlineStr">
        <is>
          <t>NetCashProvidedByUsedInFinancingActivities</t>
        </is>
      </c>
      <c r="F1048" t="inlineStr">
        <is>
          <t>10-Q</t>
        </is>
      </c>
      <c r="H1048" t="inlineStr">
        <is>
          <t>2026-08-04</t>
        </is>
      </c>
      <c r="I1048" t="inlineStr">
        <is>
          <t>2026-06-30</t>
        </is>
      </c>
      <c r="J1048" t="inlineStr">
        <is>
          <t>USD</t>
        </is>
      </c>
      <c r="K1048" t="inlineStr">
        <is>
          <t>財報直接申報值</t>
        </is>
      </c>
    </row>
    <row r="1049">
      <c r="A1049" t="inlineStr">
        <is>
          <t>庫藏股買回</t>
        </is>
      </c>
      <c r="B1049" t="inlineStr">
        <is>
          <t>Share Repurchases</t>
        </is>
      </c>
      <c r="C1049" t="inlineStr">
        <is>
          <t>FY2021 Q1</t>
        </is>
      </c>
      <c r="D1049" t="n">
        <v>0</v>
      </c>
      <c r="E1049" t="inlineStr">
        <is>
          <t>缺申報視為 0</t>
        </is>
      </c>
      <c r="F1049" t="inlineStr">
        <is>
          <t>10-K</t>
        </is>
      </c>
      <c r="H1049" t="inlineStr">
        <is>
          <t>2022-02-24</t>
        </is>
      </c>
      <c r="I1049" t="inlineStr">
        <is>
          <t>2021-12-31</t>
        </is>
      </c>
      <c r="J1049" t="inlineStr">
        <is>
          <t>USD</t>
        </is>
      </c>
      <c r="K1049" t="inlineStr">
        <is>
          <t>缺申報視為 0</t>
        </is>
      </c>
    </row>
    <row r="1050">
      <c r="A1050" t="inlineStr">
        <is>
          <t>庫藏股買回</t>
        </is>
      </c>
      <c r="B1050" t="inlineStr">
        <is>
          <t>Share Repurchases</t>
        </is>
      </c>
      <c r="C1050" t="inlineStr">
        <is>
          <t>FY2021 Q2</t>
        </is>
      </c>
      <c r="D1050" t="n">
        <v>0</v>
      </c>
      <c r="E1050" t="inlineStr">
        <is>
          <t>含前期未申報金額</t>
        </is>
      </c>
      <c r="F1050" t="inlineStr">
        <is>
          <t>10-Q</t>
        </is>
      </c>
      <c r="H1050" t="inlineStr">
        <is>
          <t>2021-08-12</t>
        </is>
      </c>
      <c r="I1050" t="inlineStr">
        <is>
          <t>2021-06-30</t>
        </is>
      </c>
      <c r="J1050" t="inlineStr">
        <is>
          <t>USD</t>
        </is>
      </c>
      <c r="K1050" t="inlineStr">
        <is>
          <t>含前期未申報金額</t>
        </is>
      </c>
    </row>
    <row r="1051">
      <c r="A1051" t="inlineStr">
        <is>
          <t>庫藏股買回</t>
        </is>
      </c>
      <c r="B1051" t="inlineStr">
        <is>
          <t>Share Repurchases</t>
        </is>
      </c>
      <c r="C1051" t="inlineStr">
        <is>
          <t>FY2021 Q3</t>
        </is>
      </c>
      <c r="D1051" t="n">
        <v>0</v>
      </c>
      <c r="E1051" t="inlineStr">
        <is>
          <t>PaymentsForRepurchaseOfCommonStock</t>
        </is>
      </c>
      <c r="F1051" t="inlineStr">
        <is>
          <t>10-Q</t>
        </is>
      </c>
      <c r="H1051" t="inlineStr">
        <is>
          <t>2021-11-09</t>
        </is>
      </c>
      <c r="I1051" t="inlineStr">
        <is>
          <t>2021-09-30</t>
        </is>
      </c>
      <c r="J1051" t="inlineStr">
        <is>
          <t>USD</t>
        </is>
      </c>
      <c r="K1051" t="inlineStr">
        <is>
          <t>財報直接申報值</t>
        </is>
      </c>
    </row>
    <row r="1052">
      <c r="A1052" t="inlineStr">
        <is>
          <t>庫藏股買回</t>
        </is>
      </c>
      <c r="B1052" t="inlineStr">
        <is>
          <t>Share Repurchases</t>
        </is>
      </c>
      <c r="C1052" t="inlineStr">
        <is>
          <t>FY2021 Q4</t>
        </is>
      </c>
      <c r="D1052" t="n">
        <v>0</v>
      </c>
      <c r="E1052" t="inlineStr">
        <is>
          <t>PaymentsForRepurchaseOfCommonStock</t>
        </is>
      </c>
      <c r="F1052" t="inlineStr">
        <is>
          <t>10-K</t>
        </is>
      </c>
      <c r="H1052" t="inlineStr">
        <is>
          <t>2022-02-24</t>
        </is>
      </c>
      <c r="I1052" t="inlineStr">
        <is>
          <t>2021-12-31</t>
        </is>
      </c>
      <c r="J1052" t="inlineStr">
        <is>
          <t>USD</t>
        </is>
      </c>
      <c r="K1052" t="inlineStr">
        <is>
          <t>Q4推算＝全年−前三季（或由累計值差分還原）</t>
        </is>
      </c>
    </row>
    <row r="1053">
      <c r="A1053" t="inlineStr">
        <is>
          <t>庫藏股買回</t>
        </is>
      </c>
      <c r="B1053" t="inlineStr">
        <is>
          <t>Share Repurchases</t>
        </is>
      </c>
      <c r="C1053" t="inlineStr">
        <is>
          <t>FY2022 Q1</t>
        </is>
      </c>
      <c r="D1053" t="n">
        <v>0</v>
      </c>
      <c r="E1053" t="inlineStr">
        <is>
          <t>缺申報視為 0</t>
        </is>
      </c>
      <c r="F1053" t="inlineStr">
        <is>
          <t>10-K</t>
        </is>
      </c>
      <c r="H1053" t="inlineStr">
        <is>
          <t>2025-02-18</t>
        </is>
      </c>
      <c r="I1053" t="inlineStr">
        <is>
          <t>2022-12-31</t>
        </is>
      </c>
      <c r="J1053" t="inlineStr">
        <is>
          <t>USD</t>
        </is>
      </c>
      <c r="K1053" t="inlineStr">
        <is>
          <t>缺申報視為 0</t>
        </is>
      </c>
    </row>
    <row r="1054">
      <c r="A1054" t="inlineStr">
        <is>
          <t>庫藏股買回</t>
        </is>
      </c>
      <c r="B1054" t="inlineStr">
        <is>
          <t>Share Repurchases</t>
        </is>
      </c>
      <c r="C1054" t="inlineStr">
        <is>
          <t>FY2022 Q2</t>
        </is>
      </c>
      <c r="D1054" t="n">
        <v>0</v>
      </c>
      <c r="E1054" t="inlineStr">
        <is>
          <t>缺申報視為 0</t>
        </is>
      </c>
      <c r="F1054" t="inlineStr">
        <is>
          <t>10-K</t>
        </is>
      </c>
      <c r="H1054" t="inlineStr">
        <is>
          <t>2025-02-18</t>
        </is>
      </c>
      <c r="I1054" t="inlineStr">
        <is>
          <t>2022-12-31</t>
        </is>
      </c>
      <c r="J1054" t="inlineStr">
        <is>
          <t>USD</t>
        </is>
      </c>
      <c r="K1054" t="inlineStr">
        <is>
          <t>缺申報視為 0</t>
        </is>
      </c>
    </row>
    <row r="1055">
      <c r="A1055" t="inlineStr">
        <is>
          <t>庫藏股買回</t>
        </is>
      </c>
      <c r="B1055" t="inlineStr">
        <is>
          <t>Share Repurchases</t>
        </is>
      </c>
      <c r="C1055" t="inlineStr">
        <is>
          <t>FY2022 Q3</t>
        </is>
      </c>
      <c r="D1055" t="n">
        <v>0</v>
      </c>
      <c r="E1055" t="inlineStr">
        <is>
          <t>缺申報視為 0</t>
        </is>
      </c>
      <c r="F1055" t="inlineStr">
        <is>
          <t>10-K</t>
        </is>
      </c>
      <c r="H1055" t="inlineStr">
        <is>
          <t>2025-02-18</t>
        </is>
      </c>
      <c r="I1055" t="inlineStr">
        <is>
          <t>2022-12-31</t>
        </is>
      </c>
      <c r="J1055" t="inlineStr">
        <is>
          <t>USD</t>
        </is>
      </c>
      <c r="K1055" t="inlineStr">
        <is>
          <t>缺申報視為 0</t>
        </is>
      </c>
    </row>
    <row r="1056">
      <c r="A1056" t="inlineStr">
        <is>
          <t>庫藏股買回</t>
        </is>
      </c>
      <c r="B1056" t="inlineStr">
        <is>
          <t>Share Repurchases</t>
        </is>
      </c>
      <c r="C1056" t="inlineStr">
        <is>
          <t>FY2022 Q4</t>
        </is>
      </c>
      <c r="D1056" t="n">
        <v>0</v>
      </c>
      <c r="E1056" t="inlineStr">
        <is>
          <t>含前期未申報金額</t>
        </is>
      </c>
      <c r="F1056" t="inlineStr">
        <is>
          <t>10-K</t>
        </is>
      </c>
      <c r="H1056" t="inlineStr">
        <is>
          <t>2025-02-18</t>
        </is>
      </c>
      <c r="I1056" t="inlineStr">
        <is>
          <t>2022-12-31</t>
        </is>
      </c>
      <c r="J1056" t="inlineStr">
        <is>
          <t>USD</t>
        </is>
      </c>
      <c r="K1056" t="inlineStr">
        <is>
          <t>含前期未申報金額</t>
        </is>
      </c>
    </row>
    <row r="1057">
      <c r="A1057" t="inlineStr">
        <is>
          <t>庫藏股買回</t>
        </is>
      </c>
      <c r="B1057" t="inlineStr">
        <is>
          <t>Share Repurchases</t>
        </is>
      </c>
      <c r="C1057" t="inlineStr">
        <is>
          <t>FY2023 Q1</t>
        </is>
      </c>
      <c r="D1057" t="n">
        <v>0</v>
      </c>
      <c r="E1057" t="inlineStr">
        <is>
          <t>PaymentsForRepurchaseOfCommonStock</t>
        </is>
      </c>
      <c r="F1057" t="inlineStr">
        <is>
          <t>10-Q</t>
        </is>
      </c>
      <c r="H1057" t="inlineStr">
        <is>
          <t>2024-05-07</t>
        </is>
      </c>
      <c r="I1057" t="inlineStr">
        <is>
          <t>2023-03-31</t>
        </is>
      </c>
      <c r="J1057" t="inlineStr">
        <is>
          <t>USD</t>
        </is>
      </c>
      <c r="K1057" t="inlineStr">
        <is>
          <t>財報直接申報值</t>
        </is>
      </c>
    </row>
    <row r="1058">
      <c r="A1058" t="inlineStr">
        <is>
          <t>庫藏股買回</t>
        </is>
      </c>
      <c r="B1058" t="inlineStr">
        <is>
          <t>Share Repurchases</t>
        </is>
      </c>
      <c r="C1058" t="inlineStr">
        <is>
          <t>FY2023 Q2</t>
        </is>
      </c>
      <c r="D1058" t="n">
        <v>0</v>
      </c>
      <c r="E1058" t="inlineStr">
        <is>
          <t>PaymentsForRepurchaseOfCommonStock</t>
        </is>
      </c>
      <c r="F1058" t="inlineStr">
        <is>
          <t>10-Q</t>
        </is>
      </c>
      <c r="H1058" t="inlineStr">
        <is>
          <t>2024-08-06</t>
        </is>
      </c>
      <c r="I1058" t="inlineStr">
        <is>
          <t>2023-06-30</t>
        </is>
      </c>
      <c r="J1058" t="inlineStr">
        <is>
          <t>USD</t>
        </is>
      </c>
      <c r="K1058" t="inlineStr">
        <is>
          <t>財報直接申報值</t>
        </is>
      </c>
    </row>
    <row r="1059">
      <c r="A1059" t="inlineStr">
        <is>
          <t>庫藏股買回</t>
        </is>
      </c>
      <c r="B1059" t="inlineStr">
        <is>
          <t>Share Repurchases</t>
        </is>
      </c>
      <c r="C1059" t="inlineStr">
        <is>
          <t>FY2023 Q3</t>
        </is>
      </c>
      <c r="D1059" t="n">
        <v>0</v>
      </c>
      <c r="E1059" t="inlineStr">
        <is>
          <t>PaymentsForRepurchaseOfCommonStock</t>
        </is>
      </c>
      <c r="F1059" t="inlineStr">
        <is>
          <t>10-Q</t>
        </is>
      </c>
      <c r="H1059" t="inlineStr">
        <is>
          <t>2024-11-05</t>
        </is>
      </c>
      <c r="I1059" t="inlineStr">
        <is>
          <t>2023-09-30</t>
        </is>
      </c>
      <c r="J1059" t="inlineStr">
        <is>
          <t>USD</t>
        </is>
      </c>
      <c r="K1059" t="inlineStr">
        <is>
          <t>財報直接申報值</t>
        </is>
      </c>
    </row>
    <row r="1060">
      <c r="A1060" t="inlineStr">
        <is>
          <t>庫藏股買回</t>
        </is>
      </c>
      <c r="B1060" t="inlineStr">
        <is>
          <t>Share Repurchases</t>
        </is>
      </c>
      <c r="C1060" t="inlineStr">
        <is>
          <t>FY2023 Q4</t>
        </is>
      </c>
      <c r="D1060" t="n">
        <v>0</v>
      </c>
      <c r="E1060" t="inlineStr">
        <is>
          <t>PaymentsForRepurchaseOfCommonStock</t>
        </is>
      </c>
      <c r="F1060" t="inlineStr">
        <is>
          <t>10-K</t>
        </is>
      </c>
      <c r="H1060" t="inlineStr">
        <is>
          <t>2026-02-17</t>
        </is>
      </c>
      <c r="I1060" t="inlineStr">
        <is>
          <t>2023-12-31</t>
        </is>
      </c>
      <c r="J1060" t="inlineStr">
        <is>
          <t>USD</t>
        </is>
      </c>
      <c r="K1060" t="inlineStr">
        <is>
          <t>Q4推算＝全年−前三季（或由累計值差分還原）</t>
        </is>
      </c>
    </row>
    <row r="1061">
      <c r="A1061" t="inlineStr">
        <is>
          <t>庫藏股買回</t>
        </is>
      </c>
      <c r="B1061" t="inlineStr">
        <is>
          <t>Share Repurchases</t>
        </is>
      </c>
      <c r="C1061" t="inlineStr">
        <is>
          <t>FY2024 Q1</t>
        </is>
      </c>
      <c r="D1061" t="n">
        <v>9000000</v>
      </c>
      <c r="E1061" t="inlineStr">
        <is>
          <t>PaymentsForRepurchaseOfCommonStock</t>
        </is>
      </c>
      <c r="F1061" t="inlineStr">
        <is>
          <t>10-Q</t>
        </is>
      </c>
      <c r="H1061" t="inlineStr">
        <is>
          <t>2025-05-06</t>
        </is>
      </c>
      <c r="I1061" t="inlineStr">
        <is>
          <t>2024-03-31</t>
        </is>
      </c>
      <c r="J1061" t="inlineStr">
        <is>
          <t>USD</t>
        </is>
      </c>
      <c r="K1061" t="inlineStr">
        <is>
          <t>財報直接申報值</t>
        </is>
      </c>
    </row>
    <row r="1062">
      <c r="A1062" t="inlineStr">
        <is>
          <t>庫藏股買回</t>
        </is>
      </c>
      <c r="B1062" t="inlineStr">
        <is>
          <t>Share Repurchases</t>
        </is>
      </c>
      <c r="C1062" t="inlineStr">
        <is>
          <t>FY2024 Q2</t>
        </is>
      </c>
      <c r="D1062" t="n">
        <v>17699000</v>
      </c>
      <c r="E1062" t="inlineStr">
        <is>
          <t>PaymentsForRepurchaseOfCommonStock</t>
        </is>
      </c>
      <c r="F1062" t="inlineStr">
        <is>
          <t>10-Q</t>
        </is>
      </c>
      <c r="H1062" t="inlineStr">
        <is>
          <t>2025-08-05</t>
        </is>
      </c>
      <c r="I1062" t="inlineStr">
        <is>
          <t>2024-06-30</t>
        </is>
      </c>
      <c r="J1062" t="inlineStr">
        <is>
          <t>USD</t>
        </is>
      </c>
      <c r="K1062" t="inlineStr">
        <is>
          <t>財報直接申報值</t>
        </is>
      </c>
    </row>
    <row r="1063">
      <c r="A1063" t="inlineStr">
        <is>
          <t>庫藏股買回</t>
        </is>
      </c>
      <c r="B1063" t="inlineStr">
        <is>
          <t>Share Repurchases</t>
        </is>
      </c>
      <c r="C1063" t="inlineStr">
        <is>
          <t>FY2024 Q3</t>
        </is>
      </c>
      <c r="D1063" t="n">
        <v>18899000</v>
      </c>
      <c r="E1063" t="inlineStr">
        <is>
          <t>PaymentsForRepurchaseOfCommonStock</t>
        </is>
      </c>
      <c r="F1063" t="inlineStr">
        <is>
          <t>10-Q</t>
        </is>
      </c>
      <c r="H1063" t="inlineStr">
        <is>
          <t>2025-11-04</t>
        </is>
      </c>
      <c r="I1063" t="inlineStr">
        <is>
          <t>2024-09-30</t>
        </is>
      </c>
      <c r="J1063" t="inlineStr">
        <is>
          <t>USD</t>
        </is>
      </c>
      <c r="K1063" t="inlineStr">
        <is>
          <t>財報直接申報值</t>
        </is>
      </c>
    </row>
    <row r="1064">
      <c r="A1064" t="inlineStr">
        <is>
          <t>庫藏股買回</t>
        </is>
      </c>
      <c r="B1064" t="inlineStr">
        <is>
          <t>Share Repurchases</t>
        </is>
      </c>
      <c r="C1064" t="inlineStr">
        <is>
          <t>FY2024 Q4</t>
        </is>
      </c>
      <c r="D1064" t="n">
        <v>18598000</v>
      </c>
      <c r="E1064" t="inlineStr">
        <is>
          <t>PaymentsForRepurchaseOfCommonStock</t>
        </is>
      </c>
      <c r="F1064" t="inlineStr">
        <is>
          <t>10-K</t>
        </is>
      </c>
      <c r="H1064" t="inlineStr">
        <is>
          <t>2026-02-17</t>
        </is>
      </c>
      <c r="I1064" t="inlineStr">
        <is>
          <t>2024-12-31</t>
        </is>
      </c>
      <c r="J1064" t="inlineStr">
        <is>
          <t>USD</t>
        </is>
      </c>
      <c r="K1064" t="inlineStr">
        <is>
          <t>Q4推算＝全年−前三季（或由累計值差分還原）</t>
        </is>
      </c>
    </row>
    <row r="1065">
      <c r="A1065" t="inlineStr">
        <is>
          <t>庫藏股買回</t>
        </is>
      </c>
      <c r="B1065" t="inlineStr">
        <is>
          <t>Share Repurchases</t>
        </is>
      </c>
      <c r="C1065" t="inlineStr">
        <is>
          <t>FY2025 Q1</t>
        </is>
      </c>
      <c r="D1065" t="n">
        <v>17998000</v>
      </c>
      <c r="E1065" t="inlineStr">
        <is>
          <t>PaymentsForRepurchaseOfCommonStock</t>
        </is>
      </c>
      <c r="F1065" t="inlineStr">
        <is>
          <t>10-Q</t>
        </is>
      </c>
      <c r="H1065" t="inlineStr">
        <is>
          <t>2025-05-06</t>
        </is>
      </c>
      <c r="I1065" t="inlineStr">
        <is>
          <t>2025-03-31</t>
        </is>
      </c>
      <c r="J1065" t="inlineStr">
        <is>
          <t>USD</t>
        </is>
      </c>
      <c r="K1065" t="inlineStr">
        <is>
          <t>財報直接申報值</t>
        </is>
      </c>
    </row>
    <row r="1066">
      <c r="A1066" t="inlineStr">
        <is>
          <t>庫藏股買回</t>
        </is>
      </c>
      <c r="B1066" t="inlineStr">
        <is>
          <t>Share Repurchases</t>
        </is>
      </c>
      <c r="C1066" t="inlineStr">
        <is>
          <t>FY2025 Q2</t>
        </is>
      </c>
      <c r="D1066" t="n">
        <v>18596000</v>
      </c>
      <c r="E1066" t="inlineStr">
        <is>
          <t>PaymentsForRepurchaseOfCommonStock</t>
        </is>
      </c>
      <c r="F1066" t="inlineStr">
        <is>
          <t>10-Q</t>
        </is>
      </c>
      <c r="H1066" t="inlineStr">
        <is>
          <t>2025-08-05</t>
        </is>
      </c>
      <c r="I1066" t="inlineStr">
        <is>
          <t>2025-06-30</t>
        </is>
      </c>
      <c r="J1066" t="inlineStr">
        <is>
          <t>USD</t>
        </is>
      </c>
      <c r="K1066" t="inlineStr">
        <is>
          <t>財報直接申報值</t>
        </is>
      </c>
    </row>
    <row r="1067">
      <c r="A1067" t="inlineStr">
        <is>
          <t>庫藏股買回</t>
        </is>
      </c>
      <c r="B1067" t="inlineStr">
        <is>
          <t>Share Repurchases</t>
        </is>
      </c>
      <c r="C1067" t="inlineStr">
        <is>
          <t>FY2025 Q3</t>
        </is>
      </c>
      <c r="D1067" t="n">
        <v>19195000</v>
      </c>
      <c r="E1067" t="inlineStr">
        <is>
          <t>PaymentsForRepurchaseOfCommonStock</t>
        </is>
      </c>
      <c r="F1067" t="inlineStr">
        <is>
          <t>10-Q</t>
        </is>
      </c>
      <c r="H1067" t="inlineStr">
        <is>
          <t>2025-11-04</t>
        </is>
      </c>
      <c r="I1067" t="inlineStr">
        <is>
          <t>2025-09-30</t>
        </is>
      </c>
      <c r="J1067" t="inlineStr">
        <is>
          <t>USD</t>
        </is>
      </c>
      <c r="K1067" t="inlineStr">
        <is>
          <t>財報直接申報值</t>
        </is>
      </c>
    </row>
    <row r="1068">
      <c r="A1068" t="inlineStr">
        <is>
          <t>庫藏股買回</t>
        </is>
      </c>
      <c r="B1068" t="inlineStr">
        <is>
          <t>Share Repurchases</t>
        </is>
      </c>
      <c r="C1068" t="inlineStr">
        <is>
          <t>FY2025 Q4</t>
        </is>
      </c>
      <c r="D1068" t="n">
        <v>19196000</v>
      </c>
      <c r="E1068" t="inlineStr">
        <is>
          <t>PaymentsForRepurchaseOfCommonStock</t>
        </is>
      </c>
      <c r="F1068" t="inlineStr">
        <is>
          <t>10-K</t>
        </is>
      </c>
      <c r="H1068" t="inlineStr">
        <is>
          <t>2026-02-17</t>
        </is>
      </c>
      <c r="I1068" t="inlineStr">
        <is>
          <t>2025-12-31</t>
        </is>
      </c>
      <c r="J1068" t="inlineStr">
        <is>
          <t>USD</t>
        </is>
      </c>
      <c r="K1068" t="inlineStr">
        <is>
          <t>Q4推算＝全年−前三季（或由累計值差分還原）</t>
        </is>
      </c>
    </row>
    <row r="1069">
      <c r="A1069" t="inlineStr">
        <is>
          <t>庫藏股買回</t>
        </is>
      </c>
      <c r="B1069" t="inlineStr">
        <is>
          <t>Share Repurchases</t>
        </is>
      </c>
      <c r="C1069" t="inlineStr">
        <is>
          <t>FY2026 Q1</t>
        </is>
      </c>
      <c r="D1069" t="n">
        <v>0</v>
      </c>
      <c r="E1069" t="inlineStr">
        <is>
          <t>缺申報視為 0</t>
        </is>
      </c>
      <c r="J1069" t="inlineStr">
        <is>
          <t>USD</t>
        </is>
      </c>
      <c r="K1069" t="inlineStr">
        <is>
          <t>缺申報視為 0</t>
        </is>
      </c>
    </row>
    <row r="1070">
      <c r="A1070" t="inlineStr">
        <is>
          <t>庫藏股買回</t>
        </is>
      </c>
      <c r="B1070" t="inlineStr">
        <is>
          <t>Share Repurchases</t>
        </is>
      </c>
      <c r="C1070" t="inlineStr">
        <is>
          <t>FY2026 Q2</t>
        </is>
      </c>
      <c r="D1070" t="n">
        <v>0</v>
      </c>
      <c r="E1070" t="inlineStr">
        <is>
          <t>缺申報視為 0</t>
        </is>
      </c>
      <c r="J1070" t="inlineStr">
        <is>
          <t>USD</t>
        </is>
      </c>
      <c r="K1070" t="inlineStr">
        <is>
          <t>缺申報視為 0</t>
        </is>
      </c>
    </row>
    <row r="1071">
      <c r="A1071" t="inlineStr">
        <is>
          <t>支付股利</t>
        </is>
      </c>
      <c r="B1071" t="inlineStr">
        <is>
          <t>Dividends Paid</t>
        </is>
      </c>
      <c r="C1071" t="inlineStr">
        <is>
          <t>FY2021 Q1</t>
        </is>
      </c>
      <c r="D1071" t="n">
        <v>0</v>
      </c>
      <c r="E1071" t="inlineStr">
        <is>
          <t>缺申報視為 0</t>
        </is>
      </c>
      <c r="J1071" t="inlineStr">
        <is>
          <t>USD</t>
        </is>
      </c>
      <c r="K1071" t="inlineStr">
        <is>
          <t>缺申報視為 0</t>
        </is>
      </c>
    </row>
    <row r="1072">
      <c r="A1072" t="inlineStr">
        <is>
          <t>支付股利</t>
        </is>
      </c>
      <c r="B1072" t="inlineStr">
        <is>
          <t>Dividends Paid</t>
        </is>
      </c>
      <c r="C1072" t="inlineStr">
        <is>
          <t>FY2021 Q2</t>
        </is>
      </c>
      <c r="D1072" t="n">
        <v>0</v>
      </c>
      <c r="E1072" t="inlineStr">
        <is>
          <t>缺申報視為 0</t>
        </is>
      </c>
      <c r="J1072" t="inlineStr">
        <is>
          <t>USD</t>
        </is>
      </c>
      <c r="K1072" t="inlineStr">
        <is>
          <t>缺申報視為 0</t>
        </is>
      </c>
    </row>
    <row r="1073">
      <c r="A1073" t="inlineStr">
        <is>
          <t>支付股利</t>
        </is>
      </c>
      <c r="B1073" t="inlineStr">
        <is>
          <t>Dividends Paid</t>
        </is>
      </c>
      <c r="C1073" t="inlineStr">
        <is>
          <t>FY2021 Q3</t>
        </is>
      </c>
      <c r="D1073" t="n">
        <v>0</v>
      </c>
      <c r="E1073" t="inlineStr">
        <is>
          <t>缺申報視為 0</t>
        </is>
      </c>
      <c r="J1073" t="inlineStr">
        <is>
          <t>USD</t>
        </is>
      </c>
      <c r="K1073" t="inlineStr">
        <is>
          <t>缺申報視為 0</t>
        </is>
      </c>
    </row>
    <row r="1074">
      <c r="A1074" t="inlineStr">
        <is>
          <t>支付股利</t>
        </is>
      </c>
      <c r="B1074" t="inlineStr">
        <is>
          <t>Dividends Paid</t>
        </is>
      </c>
      <c r="C1074" t="inlineStr">
        <is>
          <t>FY2021 Q4</t>
        </is>
      </c>
      <c r="D1074" t="n">
        <v>0</v>
      </c>
      <c r="E1074" t="inlineStr">
        <is>
          <t>缺申報視為 0</t>
        </is>
      </c>
      <c r="J1074" t="inlineStr">
        <is>
          <t>USD</t>
        </is>
      </c>
      <c r="K1074" t="inlineStr">
        <is>
          <t>缺申報視為 0</t>
        </is>
      </c>
    </row>
    <row r="1075">
      <c r="A1075" t="inlineStr">
        <is>
          <t>支付股利</t>
        </is>
      </c>
      <c r="B1075" t="inlineStr">
        <is>
          <t>Dividends Paid</t>
        </is>
      </c>
      <c r="C1075" t="inlineStr">
        <is>
          <t>FY2022 Q1</t>
        </is>
      </c>
      <c r="D1075" t="n">
        <v>0</v>
      </c>
      <c r="E1075" t="inlineStr">
        <is>
          <t>缺申報視為 0</t>
        </is>
      </c>
      <c r="J1075" t="inlineStr">
        <is>
          <t>USD</t>
        </is>
      </c>
      <c r="K1075" t="inlineStr">
        <is>
          <t>缺申報視為 0</t>
        </is>
      </c>
    </row>
    <row r="1076">
      <c r="A1076" t="inlineStr">
        <is>
          <t>支付股利</t>
        </is>
      </c>
      <c r="B1076" t="inlineStr">
        <is>
          <t>Dividends Paid</t>
        </is>
      </c>
      <c r="C1076" t="inlineStr">
        <is>
          <t>FY2022 Q2</t>
        </is>
      </c>
      <c r="D1076" t="n">
        <v>0</v>
      </c>
      <c r="E1076" t="inlineStr">
        <is>
          <t>缺申報視為 0</t>
        </is>
      </c>
      <c r="J1076" t="inlineStr">
        <is>
          <t>USD</t>
        </is>
      </c>
      <c r="K1076" t="inlineStr">
        <is>
          <t>缺申報視為 0</t>
        </is>
      </c>
    </row>
    <row r="1077">
      <c r="A1077" t="inlineStr">
        <is>
          <t>支付股利</t>
        </is>
      </c>
      <c r="B1077" t="inlineStr">
        <is>
          <t>Dividends Paid</t>
        </is>
      </c>
      <c r="C1077" t="inlineStr">
        <is>
          <t>FY2022 Q3</t>
        </is>
      </c>
      <c r="D1077" t="n">
        <v>0</v>
      </c>
      <c r="E1077" t="inlineStr">
        <is>
          <t>缺申報視為 0</t>
        </is>
      </c>
      <c r="J1077" t="inlineStr">
        <is>
          <t>USD</t>
        </is>
      </c>
      <c r="K1077" t="inlineStr">
        <is>
          <t>缺申報視為 0</t>
        </is>
      </c>
    </row>
    <row r="1078">
      <c r="A1078" t="inlineStr">
        <is>
          <t>支付股利</t>
        </is>
      </c>
      <c r="B1078" t="inlineStr">
        <is>
          <t>Dividends Paid</t>
        </is>
      </c>
      <c r="C1078" t="inlineStr">
        <is>
          <t>FY2022 Q4</t>
        </is>
      </c>
      <c r="D1078" t="n">
        <v>0</v>
      </c>
      <c r="E1078" t="inlineStr">
        <is>
          <t>缺申報視為 0</t>
        </is>
      </c>
      <c r="J1078" t="inlineStr">
        <is>
          <t>USD</t>
        </is>
      </c>
      <c r="K1078" t="inlineStr">
        <is>
          <t>缺申報視為 0</t>
        </is>
      </c>
    </row>
    <row r="1079">
      <c r="A1079" t="inlineStr">
        <is>
          <t>支付股利</t>
        </is>
      </c>
      <c r="B1079" t="inlineStr">
        <is>
          <t>Dividends Paid</t>
        </is>
      </c>
      <c r="C1079" t="inlineStr">
        <is>
          <t>FY2023 Q1</t>
        </is>
      </c>
      <c r="D1079" t="n">
        <v>0</v>
      </c>
      <c r="E1079" t="inlineStr">
        <is>
          <t>缺申報視為 0</t>
        </is>
      </c>
      <c r="J1079" t="inlineStr">
        <is>
          <t>USD</t>
        </is>
      </c>
      <c r="K1079" t="inlineStr">
        <is>
          <t>缺申報視為 0</t>
        </is>
      </c>
    </row>
    <row r="1080">
      <c r="A1080" t="inlineStr">
        <is>
          <t>支付股利</t>
        </is>
      </c>
      <c r="B1080" t="inlineStr">
        <is>
          <t>Dividends Paid</t>
        </is>
      </c>
      <c r="C1080" t="inlineStr">
        <is>
          <t>FY2023 Q2</t>
        </is>
      </c>
      <c r="D1080" t="n">
        <v>0</v>
      </c>
      <c r="E1080" t="inlineStr">
        <is>
          <t>缺申報視為 0</t>
        </is>
      </c>
      <c r="J1080" t="inlineStr">
        <is>
          <t>USD</t>
        </is>
      </c>
      <c r="K1080" t="inlineStr">
        <is>
          <t>缺申報視為 0</t>
        </is>
      </c>
    </row>
    <row r="1081">
      <c r="A1081" t="inlineStr">
        <is>
          <t>支付股利</t>
        </is>
      </c>
      <c r="B1081" t="inlineStr">
        <is>
          <t>Dividends Paid</t>
        </is>
      </c>
      <c r="C1081" t="inlineStr">
        <is>
          <t>FY2023 Q3</t>
        </is>
      </c>
      <c r="D1081" t="n">
        <v>0</v>
      </c>
      <c r="E1081" t="inlineStr">
        <is>
          <t>缺申報視為 0</t>
        </is>
      </c>
      <c r="J1081" t="inlineStr">
        <is>
          <t>USD</t>
        </is>
      </c>
      <c r="K1081" t="inlineStr">
        <is>
          <t>缺申報視為 0</t>
        </is>
      </c>
    </row>
    <row r="1082">
      <c r="A1082" t="inlineStr">
        <is>
          <t>支付股利</t>
        </is>
      </c>
      <c r="B1082" t="inlineStr">
        <is>
          <t>Dividends Paid</t>
        </is>
      </c>
      <c r="C1082" t="inlineStr">
        <is>
          <t>FY2023 Q4</t>
        </is>
      </c>
      <c r="D1082" t="n">
        <v>0</v>
      </c>
      <c r="E1082" t="inlineStr">
        <is>
          <t>缺申報視為 0</t>
        </is>
      </c>
      <c r="J1082" t="inlineStr">
        <is>
          <t>USD</t>
        </is>
      </c>
      <c r="K1082" t="inlineStr">
        <is>
          <t>缺申報視為 0</t>
        </is>
      </c>
    </row>
    <row r="1083">
      <c r="A1083" t="inlineStr">
        <is>
          <t>支付股利</t>
        </is>
      </c>
      <c r="B1083" t="inlineStr">
        <is>
          <t>Dividends Paid</t>
        </is>
      </c>
      <c r="C1083" t="inlineStr">
        <is>
          <t>FY2024 Q1</t>
        </is>
      </c>
      <c r="D1083" t="n">
        <v>0</v>
      </c>
      <c r="E1083" t="inlineStr">
        <is>
          <t>缺申報視為 0</t>
        </is>
      </c>
      <c r="J1083" t="inlineStr">
        <is>
          <t>USD</t>
        </is>
      </c>
      <c r="K1083" t="inlineStr">
        <is>
          <t>缺申報視為 0</t>
        </is>
      </c>
    </row>
    <row r="1084">
      <c r="A1084" t="inlineStr">
        <is>
          <t>支付股利</t>
        </is>
      </c>
      <c r="B1084" t="inlineStr">
        <is>
          <t>Dividends Paid</t>
        </is>
      </c>
      <c r="C1084" t="inlineStr">
        <is>
          <t>FY2024 Q2</t>
        </is>
      </c>
      <c r="D1084" t="n">
        <v>0</v>
      </c>
      <c r="E1084" t="inlineStr">
        <is>
          <t>缺申報視為 0</t>
        </is>
      </c>
      <c r="J1084" t="inlineStr">
        <is>
          <t>USD</t>
        </is>
      </c>
      <c r="K1084" t="inlineStr">
        <is>
          <t>缺申報視為 0</t>
        </is>
      </c>
    </row>
    <row r="1085">
      <c r="A1085" t="inlineStr">
        <is>
          <t>支付股利</t>
        </is>
      </c>
      <c r="B1085" t="inlineStr">
        <is>
          <t>Dividends Paid</t>
        </is>
      </c>
      <c r="C1085" t="inlineStr">
        <is>
          <t>FY2024 Q3</t>
        </is>
      </c>
      <c r="D1085" t="n">
        <v>0</v>
      </c>
      <c r="E1085" t="inlineStr">
        <is>
          <t>缺申報視為 0</t>
        </is>
      </c>
      <c r="J1085" t="inlineStr">
        <is>
          <t>USD</t>
        </is>
      </c>
      <c r="K1085" t="inlineStr">
        <is>
          <t>缺申報視為 0</t>
        </is>
      </c>
    </row>
    <row r="1086">
      <c r="A1086" t="inlineStr">
        <is>
          <t>支付股利</t>
        </is>
      </c>
      <c r="B1086" t="inlineStr">
        <is>
          <t>Dividends Paid</t>
        </is>
      </c>
      <c r="C1086" t="inlineStr">
        <is>
          <t>FY2024 Q4</t>
        </is>
      </c>
      <c r="D1086" t="n">
        <v>0</v>
      </c>
      <c r="E1086" t="inlineStr">
        <is>
          <t>缺申報視為 0</t>
        </is>
      </c>
      <c r="J1086" t="inlineStr">
        <is>
          <t>USD</t>
        </is>
      </c>
      <c r="K1086" t="inlineStr">
        <is>
          <t>缺申報視為 0</t>
        </is>
      </c>
    </row>
    <row r="1087">
      <c r="A1087" t="inlineStr">
        <is>
          <t>支付股利</t>
        </is>
      </c>
      <c r="B1087" t="inlineStr">
        <is>
          <t>Dividends Paid</t>
        </is>
      </c>
      <c r="C1087" t="inlineStr">
        <is>
          <t>FY2025 Q1</t>
        </is>
      </c>
      <c r="D1087" t="n">
        <v>0</v>
      </c>
      <c r="E1087" t="inlineStr">
        <is>
          <t>缺申報視為 0</t>
        </is>
      </c>
      <c r="J1087" t="inlineStr">
        <is>
          <t>USD</t>
        </is>
      </c>
      <c r="K1087" t="inlineStr">
        <is>
          <t>缺申報視為 0</t>
        </is>
      </c>
    </row>
    <row r="1088">
      <c r="A1088" t="inlineStr">
        <is>
          <t>支付股利</t>
        </is>
      </c>
      <c r="B1088" t="inlineStr">
        <is>
          <t>Dividends Paid</t>
        </is>
      </c>
      <c r="C1088" t="inlineStr">
        <is>
          <t>FY2025 Q2</t>
        </is>
      </c>
      <c r="D1088" t="n">
        <v>0</v>
      </c>
      <c r="E1088" t="inlineStr">
        <is>
          <t>缺申報視為 0</t>
        </is>
      </c>
      <c r="J1088" t="inlineStr">
        <is>
          <t>USD</t>
        </is>
      </c>
      <c r="K1088" t="inlineStr">
        <is>
          <t>缺申報視為 0</t>
        </is>
      </c>
    </row>
    <row r="1089">
      <c r="A1089" t="inlineStr">
        <is>
          <t>支付股利</t>
        </is>
      </c>
      <c r="B1089" t="inlineStr">
        <is>
          <t>Dividends Paid</t>
        </is>
      </c>
      <c r="C1089" t="inlineStr">
        <is>
          <t>FY2025 Q3</t>
        </is>
      </c>
      <c r="D1089" t="n">
        <v>0</v>
      </c>
      <c r="E1089" t="inlineStr">
        <is>
          <t>缺申報視為 0</t>
        </is>
      </c>
      <c r="J1089" t="inlineStr">
        <is>
          <t>USD</t>
        </is>
      </c>
      <c r="K1089" t="inlineStr">
        <is>
          <t>缺申報視為 0</t>
        </is>
      </c>
    </row>
    <row r="1090">
      <c r="A1090" t="inlineStr">
        <is>
          <t>支付股利</t>
        </is>
      </c>
      <c r="B1090" t="inlineStr">
        <is>
          <t>Dividends Paid</t>
        </is>
      </c>
      <c r="C1090" t="inlineStr">
        <is>
          <t>FY2025 Q4</t>
        </is>
      </c>
      <c r="D1090" t="n">
        <v>0</v>
      </c>
      <c r="E1090" t="inlineStr">
        <is>
          <t>缺申報視為 0</t>
        </is>
      </c>
      <c r="J1090" t="inlineStr">
        <is>
          <t>USD</t>
        </is>
      </c>
      <c r="K1090" t="inlineStr">
        <is>
          <t>缺申報視為 0</t>
        </is>
      </c>
    </row>
    <row r="1091">
      <c r="A1091" t="inlineStr">
        <is>
          <t>支付股利</t>
        </is>
      </c>
      <c r="B1091" t="inlineStr">
        <is>
          <t>Dividends Paid</t>
        </is>
      </c>
      <c r="C1091" t="inlineStr">
        <is>
          <t>FY2026 Q1</t>
        </is>
      </c>
      <c r="D1091" t="n">
        <v>0</v>
      </c>
      <c r="E1091" t="inlineStr">
        <is>
          <t>缺申報視為 0</t>
        </is>
      </c>
      <c r="J1091" t="inlineStr">
        <is>
          <t>USD</t>
        </is>
      </c>
      <c r="K1091" t="inlineStr">
        <is>
          <t>缺申報視為 0</t>
        </is>
      </c>
    </row>
    <row r="1092">
      <c r="A1092" t="inlineStr">
        <is>
          <t>支付股利</t>
        </is>
      </c>
      <c r="B1092" t="inlineStr">
        <is>
          <t>Dividends Paid</t>
        </is>
      </c>
      <c r="C1092" t="inlineStr">
        <is>
          <t>FY2026 Q2</t>
        </is>
      </c>
      <c r="D1092" t="n">
        <v>0</v>
      </c>
      <c r="E1092" t="inlineStr">
        <is>
          <t>缺申報視為 0</t>
        </is>
      </c>
      <c r="J1092" t="inlineStr">
        <is>
          <t>USD</t>
        </is>
      </c>
      <c r="K1092" t="inlineStr">
        <is>
          <t>缺申報視為 0</t>
        </is>
      </c>
    </row>
    <row r="1093">
      <c r="A1093" t="inlineStr">
        <is>
          <t>舉借長期債務</t>
        </is>
      </c>
      <c r="B1093" t="inlineStr">
        <is>
          <t>Proceeds from LT Debt</t>
        </is>
      </c>
      <c r="C1093" t="inlineStr">
        <is>
          <t>FY2021 Q1</t>
        </is>
      </c>
      <c r="D1093" t="n">
        <v>0</v>
      </c>
      <c r="E1093" t="inlineStr">
        <is>
          <t>缺申報視為 0</t>
        </is>
      </c>
      <c r="J1093" t="inlineStr">
        <is>
          <t>USD</t>
        </is>
      </c>
      <c r="K1093" t="inlineStr">
        <is>
          <t>缺申報視為 0</t>
        </is>
      </c>
    </row>
    <row r="1094">
      <c r="A1094" t="inlineStr">
        <is>
          <t>舉借長期債務</t>
        </is>
      </c>
      <c r="B1094" t="inlineStr">
        <is>
          <t>Proceeds from LT Debt</t>
        </is>
      </c>
      <c r="C1094" t="inlineStr">
        <is>
          <t>FY2021 Q2</t>
        </is>
      </c>
      <c r="D1094" t="n">
        <v>0</v>
      </c>
      <c r="E1094" t="inlineStr">
        <is>
          <t>缺申報視為 0</t>
        </is>
      </c>
      <c r="J1094" t="inlineStr">
        <is>
          <t>USD</t>
        </is>
      </c>
      <c r="K1094" t="inlineStr">
        <is>
          <t>缺申報視為 0</t>
        </is>
      </c>
    </row>
    <row r="1095">
      <c r="A1095" t="inlineStr">
        <is>
          <t>舉借長期債務</t>
        </is>
      </c>
      <c r="B1095" t="inlineStr">
        <is>
          <t>Proceeds from LT Debt</t>
        </is>
      </c>
      <c r="C1095" t="inlineStr">
        <is>
          <t>FY2021 Q3</t>
        </is>
      </c>
      <c r="D1095" t="n">
        <v>0</v>
      </c>
      <c r="E1095" t="inlineStr">
        <is>
          <t>缺申報視為 0</t>
        </is>
      </c>
      <c r="J1095" t="inlineStr">
        <is>
          <t>USD</t>
        </is>
      </c>
      <c r="K1095" t="inlineStr">
        <is>
          <t>缺申報視為 0</t>
        </is>
      </c>
    </row>
    <row r="1096">
      <c r="A1096" t="inlineStr">
        <is>
          <t>舉借長期債務</t>
        </is>
      </c>
      <c r="B1096" t="inlineStr">
        <is>
          <t>Proceeds from LT Debt</t>
        </is>
      </c>
      <c r="C1096" t="inlineStr">
        <is>
          <t>FY2021 Q4</t>
        </is>
      </c>
      <c r="D1096" t="n">
        <v>0</v>
      </c>
      <c r="E1096" t="inlineStr">
        <is>
          <t>缺申報視為 0</t>
        </is>
      </c>
      <c r="J1096" t="inlineStr">
        <is>
          <t>USD</t>
        </is>
      </c>
      <c r="K1096" t="inlineStr">
        <is>
          <t>缺申報視為 0</t>
        </is>
      </c>
    </row>
    <row r="1097">
      <c r="A1097" t="inlineStr">
        <is>
          <t>舉借長期債務</t>
        </is>
      </c>
      <c r="B1097" t="inlineStr">
        <is>
          <t>Proceeds from LT Debt</t>
        </is>
      </c>
      <c r="C1097" t="inlineStr">
        <is>
          <t>FY2022 Q1</t>
        </is>
      </c>
      <c r="D1097" t="n">
        <v>0</v>
      </c>
      <c r="E1097" t="inlineStr">
        <is>
          <t>缺申報視為 0</t>
        </is>
      </c>
      <c r="J1097" t="inlineStr">
        <is>
          <t>USD</t>
        </is>
      </c>
      <c r="K1097" t="inlineStr">
        <is>
          <t>缺申報視為 0</t>
        </is>
      </c>
    </row>
    <row r="1098">
      <c r="A1098" t="inlineStr">
        <is>
          <t>舉借長期債務</t>
        </is>
      </c>
      <c r="B1098" t="inlineStr">
        <is>
          <t>Proceeds from LT Debt</t>
        </is>
      </c>
      <c r="C1098" t="inlineStr">
        <is>
          <t>FY2022 Q2</t>
        </is>
      </c>
      <c r="D1098" t="n">
        <v>0</v>
      </c>
      <c r="E1098" t="inlineStr">
        <is>
          <t>缺申報視為 0</t>
        </is>
      </c>
      <c r="J1098" t="inlineStr">
        <is>
          <t>USD</t>
        </is>
      </c>
      <c r="K1098" t="inlineStr">
        <is>
          <t>缺申報視為 0</t>
        </is>
      </c>
    </row>
    <row r="1099">
      <c r="A1099" t="inlineStr">
        <is>
          <t>舉借長期債務</t>
        </is>
      </c>
      <c r="B1099" t="inlineStr">
        <is>
          <t>Proceeds from LT Debt</t>
        </is>
      </c>
      <c r="C1099" t="inlineStr">
        <is>
          <t>FY2022 Q3</t>
        </is>
      </c>
      <c r="D1099" t="n">
        <v>0</v>
      </c>
      <c r="E1099" t="inlineStr">
        <is>
          <t>缺申報視為 0</t>
        </is>
      </c>
      <c r="J1099" t="inlineStr">
        <is>
          <t>USD</t>
        </is>
      </c>
      <c r="K1099" t="inlineStr">
        <is>
          <t>缺申報視為 0</t>
        </is>
      </c>
    </row>
    <row r="1100">
      <c r="A1100" t="inlineStr">
        <is>
          <t>舉借長期債務</t>
        </is>
      </c>
      <c r="B1100" t="inlineStr">
        <is>
          <t>Proceeds from LT Debt</t>
        </is>
      </c>
      <c r="C1100" t="inlineStr">
        <is>
          <t>FY2022 Q4</t>
        </is>
      </c>
      <c r="D1100" t="n">
        <v>0</v>
      </c>
      <c r="E1100" t="inlineStr">
        <is>
          <t>缺申報視為 0</t>
        </is>
      </c>
      <c r="J1100" t="inlineStr">
        <is>
          <t>USD</t>
        </is>
      </c>
      <c r="K1100" t="inlineStr">
        <is>
          <t>缺申報視為 0</t>
        </is>
      </c>
    </row>
    <row r="1101">
      <c r="A1101" t="inlineStr">
        <is>
          <t>舉借長期債務</t>
        </is>
      </c>
      <c r="B1101" t="inlineStr">
        <is>
          <t>Proceeds from LT Debt</t>
        </is>
      </c>
      <c r="C1101" t="inlineStr">
        <is>
          <t>FY2023 Q1</t>
        </is>
      </c>
      <c r="D1101" t="n">
        <v>0</v>
      </c>
      <c r="E1101" t="inlineStr">
        <is>
          <t>缺申報視為 0</t>
        </is>
      </c>
      <c r="J1101" t="inlineStr">
        <is>
          <t>USD</t>
        </is>
      </c>
      <c r="K1101" t="inlineStr">
        <is>
          <t>缺申報視為 0</t>
        </is>
      </c>
    </row>
    <row r="1102">
      <c r="A1102" t="inlineStr">
        <is>
          <t>舉借長期債務</t>
        </is>
      </c>
      <c r="B1102" t="inlineStr">
        <is>
          <t>Proceeds from LT Debt</t>
        </is>
      </c>
      <c r="C1102" t="inlineStr">
        <is>
          <t>FY2023 Q2</t>
        </is>
      </c>
      <c r="D1102" t="n">
        <v>0</v>
      </c>
      <c r="E1102" t="inlineStr">
        <is>
          <t>缺申報視為 0</t>
        </is>
      </c>
      <c r="J1102" t="inlineStr">
        <is>
          <t>USD</t>
        </is>
      </c>
      <c r="K1102" t="inlineStr">
        <is>
          <t>缺申報視為 0</t>
        </is>
      </c>
    </row>
    <row r="1103">
      <c r="A1103" t="inlineStr">
        <is>
          <t>舉借長期債務</t>
        </is>
      </c>
      <c r="B1103" t="inlineStr">
        <is>
          <t>Proceeds from LT Debt</t>
        </is>
      </c>
      <c r="C1103" t="inlineStr">
        <is>
          <t>FY2023 Q3</t>
        </is>
      </c>
      <c r="D1103" t="n">
        <v>0</v>
      </c>
      <c r="E1103" t="inlineStr">
        <is>
          <t>缺申報視為 0</t>
        </is>
      </c>
      <c r="J1103" t="inlineStr">
        <is>
          <t>USD</t>
        </is>
      </c>
      <c r="K1103" t="inlineStr">
        <is>
          <t>缺申報視為 0</t>
        </is>
      </c>
    </row>
    <row r="1104">
      <c r="A1104" t="inlineStr">
        <is>
          <t>舉借長期債務</t>
        </is>
      </c>
      <c r="B1104" t="inlineStr">
        <is>
          <t>Proceeds from LT Debt</t>
        </is>
      </c>
      <c r="C1104" t="inlineStr">
        <is>
          <t>FY2023 Q4</t>
        </is>
      </c>
      <c r="D1104" t="n">
        <v>0</v>
      </c>
      <c r="E1104" t="inlineStr">
        <is>
          <t>缺申報視為 0</t>
        </is>
      </c>
      <c r="J1104" t="inlineStr">
        <is>
          <t>USD</t>
        </is>
      </c>
      <c r="K1104" t="inlineStr">
        <is>
          <t>缺申報視為 0</t>
        </is>
      </c>
    </row>
    <row r="1105">
      <c r="A1105" t="inlineStr">
        <is>
          <t>舉借長期債務</t>
        </is>
      </c>
      <c r="B1105" t="inlineStr">
        <is>
          <t>Proceeds from LT Debt</t>
        </is>
      </c>
      <c r="C1105" t="inlineStr">
        <is>
          <t>FY2024 Q1</t>
        </is>
      </c>
      <c r="D1105" t="n">
        <v>0</v>
      </c>
      <c r="E1105" t="inlineStr">
        <is>
          <t>缺申報視為 0</t>
        </is>
      </c>
      <c r="J1105" t="inlineStr">
        <is>
          <t>USD</t>
        </is>
      </c>
      <c r="K1105" t="inlineStr">
        <is>
          <t>缺申報視為 0</t>
        </is>
      </c>
    </row>
    <row r="1106">
      <c r="A1106" t="inlineStr">
        <is>
          <t>舉借長期債務</t>
        </is>
      </c>
      <c r="B1106" t="inlineStr">
        <is>
          <t>Proceeds from LT Debt</t>
        </is>
      </c>
      <c r="C1106" t="inlineStr">
        <is>
          <t>FY2024 Q2</t>
        </is>
      </c>
      <c r="D1106" t="n">
        <v>0</v>
      </c>
      <c r="E1106" t="inlineStr">
        <is>
          <t>缺申報視為 0</t>
        </is>
      </c>
      <c r="J1106" t="inlineStr">
        <is>
          <t>USD</t>
        </is>
      </c>
      <c r="K1106" t="inlineStr">
        <is>
          <t>缺申報視為 0</t>
        </is>
      </c>
    </row>
    <row r="1107">
      <c r="A1107" t="inlineStr">
        <is>
          <t>舉借長期債務</t>
        </is>
      </c>
      <c r="B1107" t="inlineStr">
        <is>
          <t>Proceeds from LT Debt</t>
        </is>
      </c>
      <c r="C1107" t="inlineStr">
        <is>
          <t>FY2024 Q3</t>
        </is>
      </c>
      <c r="D1107" t="n">
        <v>0</v>
      </c>
      <c r="E1107" t="inlineStr">
        <is>
          <t>缺申報視為 0</t>
        </is>
      </c>
      <c r="J1107" t="inlineStr">
        <is>
          <t>USD</t>
        </is>
      </c>
      <c r="K1107" t="inlineStr">
        <is>
          <t>缺申報視為 0</t>
        </is>
      </c>
    </row>
    <row r="1108">
      <c r="A1108" t="inlineStr">
        <is>
          <t>舉借長期債務</t>
        </is>
      </c>
      <c r="B1108" t="inlineStr">
        <is>
          <t>Proceeds from LT Debt</t>
        </is>
      </c>
      <c r="C1108" t="inlineStr">
        <is>
          <t>FY2024 Q4</t>
        </is>
      </c>
      <c r="D1108" t="n">
        <v>0</v>
      </c>
      <c r="E1108" t="inlineStr">
        <is>
          <t>缺申報視為 0</t>
        </is>
      </c>
      <c r="J1108" t="inlineStr">
        <is>
          <t>USD</t>
        </is>
      </c>
      <c r="K1108" t="inlineStr">
        <is>
          <t>缺申報視為 0</t>
        </is>
      </c>
    </row>
    <row r="1109">
      <c r="A1109" t="inlineStr">
        <is>
          <t>舉借長期債務</t>
        </is>
      </c>
      <c r="B1109" t="inlineStr">
        <is>
          <t>Proceeds from LT Debt</t>
        </is>
      </c>
      <c r="C1109" t="inlineStr">
        <is>
          <t>FY2025 Q1</t>
        </is>
      </c>
      <c r="D1109" t="n">
        <v>0</v>
      </c>
      <c r="E1109" t="inlineStr">
        <is>
          <t>缺申報視為 0</t>
        </is>
      </c>
      <c r="J1109" t="inlineStr">
        <is>
          <t>USD</t>
        </is>
      </c>
      <c r="K1109" t="inlineStr">
        <is>
          <t>缺申報視為 0</t>
        </is>
      </c>
    </row>
    <row r="1110">
      <c r="A1110" t="inlineStr">
        <is>
          <t>舉借長期債務</t>
        </is>
      </c>
      <c r="B1110" t="inlineStr">
        <is>
          <t>Proceeds from LT Debt</t>
        </is>
      </c>
      <c r="C1110" t="inlineStr">
        <is>
          <t>FY2025 Q2</t>
        </is>
      </c>
      <c r="D1110" t="n">
        <v>0</v>
      </c>
      <c r="E1110" t="inlineStr">
        <is>
          <t>缺申報視為 0</t>
        </is>
      </c>
      <c r="J1110" t="inlineStr">
        <is>
          <t>USD</t>
        </is>
      </c>
      <c r="K1110" t="inlineStr">
        <is>
          <t>缺申報視為 0</t>
        </is>
      </c>
    </row>
    <row r="1111">
      <c r="A1111" t="inlineStr">
        <is>
          <t>舉借長期債務</t>
        </is>
      </c>
      <c r="B1111" t="inlineStr">
        <is>
          <t>Proceeds from LT Debt</t>
        </is>
      </c>
      <c r="C1111" t="inlineStr">
        <is>
          <t>FY2025 Q3</t>
        </is>
      </c>
      <c r="D1111" t="n">
        <v>0</v>
      </c>
      <c r="E1111" t="inlineStr">
        <is>
          <t>缺申報視為 0</t>
        </is>
      </c>
      <c r="J1111" t="inlineStr">
        <is>
          <t>USD</t>
        </is>
      </c>
      <c r="K1111" t="inlineStr">
        <is>
          <t>缺申報視為 0</t>
        </is>
      </c>
    </row>
    <row r="1112">
      <c r="A1112" t="inlineStr">
        <is>
          <t>舉借長期債務</t>
        </is>
      </c>
      <c r="B1112" t="inlineStr">
        <is>
          <t>Proceeds from LT Debt</t>
        </is>
      </c>
      <c r="C1112" t="inlineStr">
        <is>
          <t>FY2025 Q4</t>
        </is>
      </c>
      <c r="D1112" t="n">
        <v>0</v>
      </c>
      <c r="E1112" t="inlineStr">
        <is>
          <t>缺申報視為 0</t>
        </is>
      </c>
      <c r="J1112" t="inlineStr">
        <is>
          <t>USD</t>
        </is>
      </c>
      <c r="K1112" t="inlineStr">
        <is>
          <t>缺申報視為 0</t>
        </is>
      </c>
    </row>
    <row r="1113">
      <c r="A1113" t="inlineStr">
        <is>
          <t>舉借長期債務</t>
        </is>
      </c>
      <c r="B1113" t="inlineStr">
        <is>
          <t>Proceeds from LT Debt</t>
        </is>
      </c>
      <c r="C1113" t="inlineStr">
        <is>
          <t>FY2026 Q1</t>
        </is>
      </c>
      <c r="D1113" t="n">
        <v>0</v>
      </c>
      <c r="E1113" t="inlineStr">
        <is>
          <t>缺申報視為 0</t>
        </is>
      </c>
      <c r="J1113" t="inlineStr">
        <is>
          <t>USD</t>
        </is>
      </c>
      <c r="K1113" t="inlineStr">
        <is>
          <t>缺申報視為 0</t>
        </is>
      </c>
    </row>
    <row r="1114">
      <c r="A1114" t="inlineStr">
        <is>
          <t>舉借長期債務</t>
        </is>
      </c>
      <c r="B1114" t="inlineStr">
        <is>
          <t>Proceeds from LT Debt</t>
        </is>
      </c>
      <c r="C1114" t="inlineStr">
        <is>
          <t>FY2026 Q2</t>
        </is>
      </c>
      <c r="D1114" t="n">
        <v>0</v>
      </c>
      <c r="E1114" t="inlineStr">
        <is>
          <t>缺申報視為 0</t>
        </is>
      </c>
      <c r="J1114" t="inlineStr">
        <is>
          <t>USD</t>
        </is>
      </c>
      <c r="K1114" t="inlineStr">
        <is>
          <t>缺申報視為 0</t>
        </is>
      </c>
    </row>
    <row r="1115">
      <c r="A1115" t="inlineStr">
        <is>
          <t>償還長期債務</t>
        </is>
      </c>
      <c r="B1115" t="inlineStr">
        <is>
          <t>Repayments of LT Debt</t>
        </is>
      </c>
      <c r="C1115" t="inlineStr">
        <is>
          <t>FY2021 Q1</t>
        </is>
      </c>
      <c r="D1115" t="n">
        <v>0</v>
      </c>
      <c r="E1115" t="inlineStr">
        <is>
          <t>缺申報視為 0</t>
        </is>
      </c>
      <c r="F1115" t="inlineStr">
        <is>
          <t>10-K</t>
        </is>
      </c>
      <c r="H1115" t="inlineStr">
        <is>
          <t>2024-02-20</t>
        </is>
      </c>
      <c r="I1115" t="inlineStr">
        <is>
          <t>2021-12-31</t>
        </is>
      </c>
      <c r="J1115" t="inlineStr">
        <is>
          <t>USD</t>
        </is>
      </c>
      <c r="K1115" t="inlineStr">
        <is>
          <t>缺申報視為 0</t>
        </is>
      </c>
    </row>
    <row r="1116">
      <c r="A1116" t="inlineStr">
        <is>
          <t>償還長期債務</t>
        </is>
      </c>
      <c r="B1116" t="inlineStr">
        <is>
          <t>Repayments of LT Debt</t>
        </is>
      </c>
      <c r="C1116" t="inlineStr">
        <is>
          <t>FY2021 Q2</t>
        </is>
      </c>
      <c r="D1116" t="n">
        <v>200000000</v>
      </c>
      <c r="E1116" t="inlineStr">
        <is>
          <t>含前期未申報金額</t>
        </is>
      </c>
      <c r="F1116" t="inlineStr">
        <is>
          <t>10-Q</t>
        </is>
      </c>
      <c r="H1116" t="inlineStr">
        <is>
          <t>2022-08-08</t>
        </is>
      </c>
      <c r="I1116" t="inlineStr">
        <is>
          <t>2021-06-30</t>
        </is>
      </c>
      <c r="J1116" t="inlineStr">
        <is>
          <t>USD</t>
        </is>
      </c>
      <c r="K1116" t="inlineStr">
        <is>
          <t>含前期未申報金額</t>
        </is>
      </c>
    </row>
    <row r="1117">
      <c r="A1117" t="inlineStr">
        <is>
          <t>償還長期債務</t>
        </is>
      </c>
      <c r="B1117" t="inlineStr">
        <is>
          <t>Repayments of LT Debt</t>
        </is>
      </c>
      <c r="C1117" t="inlineStr">
        <is>
          <t>FY2021 Q3</t>
        </is>
      </c>
      <c r="D1117" t="n">
        <v>0</v>
      </c>
      <c r="E1117" t="inlineStr">
        <is>
          <t>RepaymentsOfDebt</t>
        </is>
      </c>
      <c r="F1117" t="inlineStr">
        <is>
          <t>10-Q</t>
        </is>
      </c>
      <c r="H1117" t="inlineStr">
        <is>
          <t>2022-11-07</t>
        </is>
      </c>
      <c r="I1117" t="inlineStr">
        <is>
          <t>2021-09-30</t>
        </is>
      </c>
      <c r="J1117" t="inlineStr">
        <is>
          <t>USD</t>
        </is>
      </c>
      <c r="K1117" t="inlineStr">
        <is>
          <t>財報直接申報值</t>
        </is>
      </c>
    </row>
    <row r="1118">
      <c r="A1118" t="inlineStr">
        <is>
          <t>償還長期債務</t>
        </is>
      </c>
      <c r="B1118" t="inlineStr">
        <is>
          <t>Repayments of LT Debt</t>
        </is>
      </c>
      <c r="C1118" t="inlineStr">
        <is>
          <t>FY2021 Q4</t>
        </is>
      </c>
      <c r="D1118" t="n">
        <v>0</v>
      </c>
      <c r="E1118" t="inlineStr">
        <is>
          <t>RepaymentsOfDebt</t>
        </is>
      </c>
      <c r="F1118" t="inlineStr">
        <is>
          <t>10-K</t>
        </is>
      </c>
      <c r="H1118" t="inlineStr">
        <is>
          <t>2024-02-20</t>
        </is>
      </c>
      <c r="I1118" t="inlineStr">
        <is>
          <t>2021-12-31</t>
        </is>
      </c>
      <c r="J1118" t="inlineStr">
        <is>
          <t>USD</t>
        </is>
      </c>
      <c r="K1118" t="inlineStr">
        <is>
          <t>Q4推算＝全年−前三季（或由累計值差分還原）</t>
        </is>
      </c>
    </row>
    <row r="1119">
      <c r="A1119" t="inlineStr">
        <is>
          <t>償還長期債務</t>
        </is>
      </c>
      <c r="B1119" t="inlineStr">
        <is>
          <t>Repayments of LT Debt</t>
        </is>
      </c>
      <c r="C1119" t="inlineStr">
        <is>
          <t>FY2022 Q1</t>
        </is>
      </c>
      <c r="D1119" t="n">
        <v>0</v>
      </c>
      <c r="E1119" t="inlineStr">
        <is>
          <t>缺申報視為 0</t>
        </is>
      </c>
      <c r="F1119" t="inlineStr">
        <is>
          <t>10-K</t>
        </is>
      </c>
      <c r="H1119" t="inlineStr">
        <is>
          <t>2024-02-20</t>
        </is>
      </c>
      <c r="I1119" t="inlineStr">
        <is>
          <t>2022-12-31</t>
        </is>
      </c>
      <c r="J1119" t="inlineStr">
        <is>
          <t>USD</t>
        </is>
      </c>
      <c r="K1119" t="inlineStr">
        <is>
          <t>缺申報視為 0</t>
        </is>
      </c>
    </row>
    <row r="1120">
      <c r="A1120" t="inlineStr">
        <is>
          <t>償還長期債務</t>
        </is>
      </c>
      <c r="B1120" t="inlineStr">
        <is>
          <t>Repayments of LT Debt</t>
        </is>
      </c>
      <c r="C1120" t="inlineStr">
        <is>
          <t>FY2022 Q2</t>
        </is>
      </c>
      <c r="D1120" t="n">
        <v>0</v>
      </c>
      <c r="E1120" t="inlineStr">
        <is>
          <t>含前期未申報金額</t>
        </is>
      </c>
      <c r="F1120" t="inlineStr">
        <is>
          <t>10-Q</t>
        </is>
      </c>
      <c r="H1120" t="inlineStr">
        <is>
          <t>2022-08-08</t>
        </is>
      </c>
      <c r="I1120" t="inlineStr">
        <is>
          <t>2022-06-30</t>
        </is>
      </c>
      <c r="J1120" t="inlineStr">
        <is>
          <t>USD</t>
        </is>
      </c>
      <c r="K1120" t="inlineStr">
        <is>
          <t>含前期未申報金額</t>
        </is>
      </c>
    </row>
    <row r="1121">
      <c r="A1121" t="inlineStr">
        <is>
          <t>償還長期債務</t>
        </is>
      </c>
      <c r="B1121" t="inlineStr">
        <is>
          <t>Repayments of LT Debt</t>
        </is>
      </c>
      <c r="C1121" t="inlineStr">
        <is>
          <t>FY2022 Q3</t>
        </is>
      </c>
      <c r="D1121" t="n">
        <v>0</v>
      </c>
      <c r="E1121" t="inlineStr">
        <is>
          <t>RepaymentsOfDebt</t>
        </is>
      </c>
      <c r="F1121" t="inlineStr">
        <is>
          <t>10-Q</t>
        </is>
      </c>
      <c r="H1121" t="inlineStr">
        <is>
          <t>2022-11-07</t>
        </is>
      </c>
      <c r="I1121" t="inlineStr">
        <is>
          <t>2022-09-30</t>
        </is>
      </c>
      <c r="J1121" t="inlineStr">
        <is>
          <t>USD</t>
        </is>
      </c>
      <c r="K1121" t="inlineStr">
        <is>
          <t>財報直接申報值</t>
        </is>
      </c>
    </row>
    <row r="1122">
      <c r="A1122" t="inlineStr">
        <is>
          <t>償還長期債務</t>
        </is>
      </c>
      <c r="B1122" t="inlineStr">
        <is>
          <t>Repayments of LT Debt</t>
        </is>
      </c>
      <c r="C1122" t="inlineStr">
        <is>
          <t>FY2022 Q4</t>
        </is>
      </c>
      <c r="D1122" t="n">
        <v>0</v>
      </c>
      <c r="E1122" t="inlineStr">
        <is>
          <t>RepaymentsOfDebt</t>
        </is>
      </c>
      <c r="F1122" t="inlineStr">
        <is>
          <t>10-K</t>
        </is>
      </c>
      <c r="H1122" t="inlineStr">
        <is>
          <t>2024-02-20</t>
        </is>
      </c>
      <c r="I1122" t="inlineStr">
        <is>
          <t>2022-12-31</t>
        </is>
      </c>
      <c r="J1122" t="inlineStr">
        <is>
          <t>USD</t>
        </is>
      </c>
      <c r="K1122" t="inlineStr">
        <is>
          <t>Q4推算＝全年−前三季（或由累計值差分還原）</t>
        </is>
      </c>
    </row>
    <row r="1123">
      <c r="A1123" t="inlineStr">
        <is>
          <t>償還長期債務</t>
        </is>
      </c>
      <c r="B1123" t="inlineStr">
        <is>
          <t>Repayments of LT Debt</t>
        </is>
      </c>
      <c r="C1123" t="inlineStr">
        <is>
          <t>FY2023 Q1</t>
        </is>
      </c>
      <c r="D1123" t="n">
        <v>0</v>
      </c>
      <c r="E1123" t="inlineStr">
        <is>
          <t>缺申報視為 0</t>
        </is>
      </c>
      <c r="F1123" t="inlineStr">
        <is>
          <t>10-K</t>
        </is>
      </c>
      <c r="H1123" t="inlineStr">
        <is>
          <t>2024-02-20</t>
        </is>
      </c>
      <c r="I1123" t="inlineStr">
        <is>
          <t>2023-12-31</t>
        </is>
      </c>
      <c r="J1123" t="inlineStr">
        <is>
          <t>USD</t>
        </is>
      </c>
      <c r="K1123" t="inlineStr">
        <is>
          <t>缺申報視為 0</t>
        </is>
      </c>
    </row>
    <row r="1124">
      <c r="A1124" t="inlineStr">
        <is>
          <t>償還長期債務</t>
        </is>
      </c>
      <c r="B1124" t="inlineStr">
        <is>
          <t>Repayments of LT Debt</t>
        </is>
      </c>
      <c r="C1124" t="inlineStr">
        <is>
          <t>FY2023 Q2</t>
        </is>
      </c>
      <c r="D1124" t="n">
        <v>0</v>
      </c>
      <c r="E1124" t="inlineStr">
        <is>
          <t>缺申報視為 0</t>
        </is>
      </c>
      <c r="F1124" t="inlineStr">
        <is>
          <t>10-K</t>
        </is>
      </c>
      <c r="H1124" t="inlineStr">
        <is>
          <t>2024-02-20</t>
        </is>
      </c>
      <c r="I1124" t="inlineStr">
        <is>
          <t>2023-12-31</t>
        </is>
      </c>
      <c r="J1124" t="inlineStr">
        <is>
          <t>USD</t>
        </is>
      </c>
      <c r="K1124" t="inlineStr">
        <is>
          <t>缺申報視為 0</t>
        </is>
      </c>
    </row>
    <row r="1125">
      <c r="A1125" t="inlineStr">
        <is>
          <t>償還長期債務</t>
        </is>
      </c>
      <c r="B1125" t="inlineStr">
        <is>
          <t>Repayments of LT Debt</t>
        </is>
      </c>
      <c r="C1125" t="inlineStr">
        <is>
          <t>FY2023 Q3</t>
        </is>
      </c>
      <c r="D1125" t="n">
        <v>0</v>
      </c>
      <c r="E1125" t="inlineStr">
        <is>
          <t>缺申報視為 0</t>
        </is>
      </c>
      <c r="F1125" t="inlineStr">
        <is>
          <t>10-K</t>
        </is>
      </c>
      <c r="H1125" t="inlineStr">
        <is>
          <t>2024-02-20</t>
        </is>
      </c>
      <c r="I1125" t="inlineStr">
        <is>
          <t>2023-12-31</t>
        </is>
      </c>
      <c r="J1125" t="inlineStr">
        <is>
          <t>USD</t>
        </is>
      </c>
      <c r="K1125" t="inlineStr">
        <is>
          <t>缺申報視為 0</t>
        </is>
      </c>
    </row>
    <row r="1126">
      <c r="A1126" t="inlineStr">
        <is>
          <t>償還長期債務</t>
        </is>
      </c>
      <c r="B1126" t="inlineStr">
        <is>
          <t>Repayments of LT Debt</t>
        </is>
      </c>
      <c r="C1126" t="inlineStr">
        <is>
          <t>FY2023 Q4</t>
        </is>
      </c>
      <c r="D1126" t="n">
        <v>0</v>
      </c>
      <c r="E1126" t="inlineStr">
        <is>
          <t>含前期未申報金額</t>
        </is>
      </c>
      <c r="F1126" t="inlineStr">
        <is>
          <t>10-K</t>
        </is>
      </c>
      <c r="H1126" t="inlineStr">
        <is>
          <t>2024-02-20</t>
        </is>
      </c>
      <c r="I1126" t="inlineStr">
        <is>
          <t>2023-12-31</t>
        </is>
      </c>
      <c r="J1126" t="inlineStr">
        <is>
          <t>USD</t>
        </is>
      </c>
      <c r="K1126" t="inlineStr">
        <is>
          <t>含前期未申報金額</t>
        </is>
      </c>
    </row>
    <row r="1127">
      <c r="A1127" t="inlineStr">
        <is>
          <t>償還長期債務</t>
        </is>
      </c>
      <c r="B1127" t="inlineStr">
        <is>
          <t>Repayments of LT Debt</t>
        </is>
      </c>
      <c r="C1127" t="inlineStr">
        <is>
          <t>FY2024 Q1</t>
        </is>
      </c>
      <c r="D1127" t="n">
        <v>0</v>
      </c>
      <c r="E1127" t="inlineStr">
        <is>
          <t>缺申報視為 0</t>
        </is>
      </c>
      <c r="J1127" t="inlineStr">
        <is>
          <t>USD</t>
        </is>
      </c>
      <c r="K1127" t="inlineStr">
        <is>
          <t>缺申報視為 0</t>
        </is>
      </c>
    </row>
    <row r="1128">
      <c r="A1128" t="inlineStr">
        <is>
          <t>償還長期債務</t>
        </is>
      </c>
      <c r="B1128" t="inlineStr">
        <is>
          <t>Repayments of LT Debt</t>
        </is>
      </c>
      <c r="C1128" t="inlineStr">
        <is>
          <t>FY2024 Q2</t>
        </is>
      </c>
      <c r="D1128" t="n">
        <v>0</v>
      </c>
      <c r="E1128" t="inlineStr">
        <is>
          <t>缺申報視為 0</t>
        </is>
      </c>
      <c r="J1128" t="inlineStr">
        <is>
          <t>USD</t>
        </is>
      </c>
      <c r="K1128" t="inlineStr">
        <is>
          <t>缺申報視為 0</t>
        </is>
      </c>
    </row>
    <row r="1129">
      <c r="A1129" t="inlineStr">
        <is>
          <t>償還長期債務</t>
        </is>
      </c>
      <c r="B1129" t="inlineStr">
        <is>
          <t>Repayments of LT Debt</t>
        </is>
      </c>
      <c r="C1129" t="inlineStr">
        <is>
          <t>FY2024 Q3</t>
        </is>
      </c>
      <c r="D1129" t="n">
        <v>0</v>
      </c>
      <c r="E1129" t="inlineStr">
        <is>
          <t>缺申報視為 0</t>
        </is>
      </c>
      <c r="J1129" t="inlineStr">
        <is>
          <t>USD</t>
        </is>
      </c>
      <c r="K1129" t="inlineStr">
        <is>
          <t>缺申報視為 0</t>
        </is>
      </c>
    </row>
    <row r="1130">
      <c r="A1130" t="inlineStr">
        <is>
          <t>償還長期債務</t>
        </is>
      </c>
      <c r="B1130" t="inlineStr">
        <is>
          <t>Repayments of LT Debt</t>
        </is>
      </c>
      <c r="C1130" t="inlineStr">
        <is>
          <t>FY2024 Q4</t>
        </is>
      </c>
      <c r="D1130" t="n">
        <v>0</v>
      </c>
      <c r="E1130" t="inlineStr">
        <is>
          <t>缺申報視為 0</t>
        </is>
      </c>
      <c r="J1130" t="inlineStr">
        <is>
          <t>USD</t>
        </is>
      </c>
      <c r="K1130" t="inlineStr">
        <is>
          <t>缺申報視為 0</t>
        </is>
      </c>
    </row>
    <row r="1131">
      <c r="A1131" t="inlineStr">
        <is>
          <t>償還長期債務</t>
        </is>
      </c>
      <c r="B1131" t="inlineStr">
        <is>
          <t>Repayments of LT Debt</t>
        </is>
      </c>
      <c r="C1131" t="inlineStr">
        <is>
          <t>FY2025 Q1</t>
        </is>
      </c>
      <c r="D1131" t="n">
        <v>0</v>
      </c>
      <c r="E1131" t="inlineStr">
        <is>
          <t>缺申報視為 0</t>
        </is>
      </c>
      <c r="J1131" t="inlineStr">
        <is>
          <t>USD</t>
        </is>
      </c>
      <c r="K1131" t="inlineStr">
        <is>
          <t>缺申報視為 0</t>
        </is>
      </c>
    </row>
    <row r="1132">
      <c r="A1132" t="inlineStr">
        <is>
          <t>償還長期債務</t>
        </is>
      </c>
      <c r="B1132" t="inlineStr">
        <is>
          <t>Repayments of LT Debt</t>
        </is>
      </c>
      <c r="C1132" t="inlineStr">
        <is>
          <t>FY2025 Q2</t>
        </is>
      </c>
      <c r="D1132" t="n">
        <v>0</v>
      </c>
      <c r="E1132" t="inlineStr">
        <is>
          <t>缺申報視為 0</t>
        </is>
      </c>
      <c r="J1132" t="inlineStr">
        <is>
          <t>USD</t>
        </is>
      </c>
      <c r="K1132" t="inlineStr">
        <is>
          <t>缺申報視為 0</t>
        </is>
      </c>
    </row>
    <row r="1133">
      <c r="A1133" t="inlineStr">
        <is>
          <t>償還長期債務</t>
        </is>
      </c>
      <c r="B1133" t="inlineStr">
        <is>
          <t>Repayments of LT Debt</t>
        </is>
      </c>
      <c r="C1133" t="inlineStr">
        <is>
          <t>FY2025 Q3</t>
        </is>
      </c>
      <c r="D1133" t="n">
        <v>0</v>
      </c>
      <c r="E1133" t="inlineStr">
        <is>
          <t>缺申報視為 0</t>
        </is>
      </c>
      <c r="J1133" t="inlineStr">
        <is>
          <t>USD</t>
        </is>
      </c>
      <c r="K1133" t="inlineStr">
        <is>
          <t>缺申報視為 0</t>
        </is>
      </c>
    </row>
    <row r="1134">
      <c r="A1134" t="inlineStr">
        <is>
          <t>償還長期債務</t>
        </is>
      </c>
      <c r="B1134" t="inlineStr">
        <is>
          <t>Repayments of LT Debt</t>
        </is>
      </c>
      <c r="C1134" t="inlineStr">
        <is>
          <t>FY2025 Q4</t>
        </is>
      </c>
      <c r="D1134" t="n">
        <v>0</v>
      </c>
      <c r="E1134" t="inlineStr">
        <is>
          <t>缺申報視為 0</t>
        </is>
      </c>
      <c r="J1134" t="inlineStr">
        <is>
          <t>USD</t>
        </is>
      </c>
      <c r="K1134" t="inlineStr">
        <is>
          <t>缺申報視為 0</t>
        </is>
      </c>
    </row>
    <row r="1135">
      <c r="A1135" t="inlineStr">
        <is>
          <t>償還長期債務</t>
        </is>
      </c>
      <c r="B1135" t="inlineStr">
        <is>
          <t>Repayments of LT Debt</t>
        </is>
      </c>
      <c r="C1135" t="inlineStr">
        <is>
          <t>FY2026 Q1</t>
        </is>
      </c>
      <c r="D1135" t="n">
        <v>0</v>
      </c>
      <c r="E1135" t="inlineStr">
        <is>
          <t>缺申報視為 0</t>
        </is>
      </c>
      <c r="J1135" t="inlineStr">
        <is>
          <t>USD</t>
        </is>
      </c>
      <c r="K1135" t="inlineStr">
        <is>
          <t>缺申報視為 0</t>
        </is>
      </c>
    </row>
    <row r="1136">
      <c r="A1136" t="inlineStr">
        <is>
          <t>償還長期債務</t>
        </is>
      </c>
      <c r="B1136" t="inlineStr">
        <is>
          <t>Repayments of LT Debt</t>
        </is>
      </c>
      <c r="C1136" t="inlineStr">
        <is>
          <t>FY2026 Q2</t>
        </is>
      </c>
      <c r="D1136" t="n">
        <v>0</v>
      </c>
      <c r="E1136" t="inlineStr">
        <is>
          <t>缺申報視為 0</t>
        </is>
      </c>
      <c r="J1136" t="inlineStr">
        <is>
          <t>USD</t>
        </is>
      </c>
      <c r="K1136" t="inlineStr">
        <is>
          <t>缺申報視為 0</t>
        </is>
      </c>
    </row>
    <row r="1137">
      <c r="A1137" t="inlineStr">
        <is>
          <t>現金淨變動</t>
        </is>
      </c>
      <c r="B1137" t="inlineStr">
        <is>
          <t>Net Change in Cash</t>
        </is>
      </c>
      <c r="C1137" t="inlineStr">
        <is>
          <t>FY2021 Q1</t>
        </is>
      </c>
      <c r="D1137" t="n">
        <v>320330000</v>
      </c>
      <c r="E1137" t="inlineStr">
        <is>
          <t>CashCashEquivalentsRestrictedCashAndRestrictedCashEquivalentsPeriodIncreaseDecreaseIncludingExchangeRateEffect</t>
        </is>
      </c>
      <c r="F1137" t="inlineStr">
        <is>
          <t>10-Q</t>
        </is>
      </c>
      <c r="H1137" t="inlineStr">
        <is>
          <t>2022-05-09</t>
        </is>
      </c>
      <c r="I1137" t="inlineStr">
        <is>
          <t>2021-03-31</t>
        </is>
      </c>
      <c r="J1137" t="inlineStr">
        <is>
          <t>USD</t>
        </is>
      </c>
      <c r="K1137" t="inlineStr">
        <is>
          <t>財報直接申報值</t>
        </is>
      </c>
    </row>
    <row r="1138">
      <c r="A1138" t="inlineStr">
        <is>
          <t>現金淨變動</t>
        </is>
      </c>
      <c r="B1138" t="inlineStr">
        <is>
          <t>Net Change in Cash</t>
        </is>
      </c>
      <c r="C1138" t="inlineStr">
        <is>
          <t>FY2021 Q2</t>
        </is>
      </c>
      <c r="D1138" t="n">
        <v>-8656000</v>
      </c>
      <c r="E1138" t="inlineStr">
        <is>
          <t>CashCashEquivalentsRestrictedCashAndRestrictedCashEquivalentsPeriodIncreaseDecreaseIncludingExchangeRateEffect</t>
        </is>
      </c>
      <c r="F1138" t="inlineStr">
        <is>
          <t>10-Q</t>
        </is>
      </c>
      <c r="H1138" t="inlineStr">
        <is>
          <t>2022-08-08</t>
        </is>
      </c>
      <c r="I1138" t="inlineStr">
        <is>
          <t>2021-06-30</t>
        </is>
      </c>
      <c r="J1138" t="inlineStr">
        <is>
          <t>USD</t>
        </is>
      </c>
      <c r="K1138" t="inlineStr">
        <is>
          <t>財報直接申報值</t>
        </is>
      </c>
    </row>
    <row r="1139">
      <c r="A1139" t="inlineStr">
        <is>
          <t>現金淨變動</t>
        </is>
      </c>
      <c r="B1139" t="inlineStr">
        <is>
          <t>Net Change in Cash</t>
        </is>
      </c>
      <c r="C1139" t="inlineStr">
        <is>
          <t>FY2021 Q3</t>
        </is>
      </c>
      <c r="D1139" t="n">
        <v>-16645000</v>
      </c>
      <c r="E1139" t="inlineStr">
        <is>
          <t>CashCashEquivalentsRestrictedCashAndRestrictedCashEquivalentsPeriodIncreaseDecreaseIncludingExchangeRateEffect</t>
        </is>
      </c>
      <c r="F1139" t="inlineStr">
        <is>
          <t>10-Q</t>
        </is>
      </c>
      <c r="H1139" t="inlineStr">
        <is>
          <t>2022-11-07</t>
        </is>
      </c>
      <c r="I1139" t="inlineStr">
        <is>
          <t>2021-09-30</t>
        </is>
      </c>
      <c r="J1139" t="inlineStr">
        <is>
          <t>USD</t>
        </is>
      </c>
      <c r="K1139" t="inlineStr">
        <is>
          <t>財報直接申報值</t>
        </is>
      </c>
    </row>
    <row r="1140">
      <c r="A1140" t="inlineStr">
        <is>
          <t>現金淨變動</t>
        </is>
      </c>
      <c r="B1140" t="inlineStr">
        <is>
          <t>Net Change in Cash</t>
        </is>
      </c>
      <c r="C1140" t="inlineStr">
        <is>
          <t>FY2021 Q4</t>
        </is>
      </c>
      <c r="D1140" t="n">
        <v>-56261000</v>
      </c>
      <c r="E1140" t="inlineStr">
        <is>
          <t>CashCashEquivalentsRestrictedCashAndRestrictedCashEquivalentsPeriodIncreaseDecreaseIncludingExchangeRateEffect</t>
        </is>
      </c>
      <c r="F1140" t="inlineStr">
        <is>
          <t>10-K</t>
        </is>
      </c>
      <c r="H1140" t="inlineStr">
        <is>
          <t>2024-02-20</t>
        </is>
      </c>
      <c r="I1140" t="inlineStr">
        <is>
          <t>2021-12-31</t>
        </is>
      </c>
      <c r="J1140" t="inlineStr">
        <is>
          <t>USD</t>
        </is>
      </c>
      <c r="K1140" t="inlineStr">
        <is>
          <t>Q4推算＝全年−前三季（或由累計值差分還原）</t>
        </is>
      </c>
    </row>
    <row r="1141">
      <c r="A1141" t="inlineStr">
        <is>
          <t>現金淨變動</t>
        </is>
      </c>
      <c r="B1141" t="inlineStr">
        <is>
          <t>Net Change in Cash</t>
        </is>
      </c>
      <c r="C1141" t="inlineStr">
        <is>
          <t>FY2022 Q1</t>
        </is>
      </c>
      <c r="D1141" t="n">
        <v>-34477000</v>
      </c>
      <c r="E1141" t="inlineStr">
        <is>
          <t>CashCashEquivalentsRestrictedCashAndRestrictedCashEquivalentsPeriodIncreaseDecreaseIncludingExchangeRateEffect</t>
        </is>
      </c>
      <c r="F1141" t="inlineStr">
        <is>
          <t>10-Q</t>
        </is>
      </c>
      <c r="H1141" t="inlineStr">
        <is>
          <t>2023-05-09</t>
        </is>
      </c>
      <c r="I1141" t="inlineStr">
        <is>
          <t>2022-03-31</t>
        </is>
      </c>
      <c r="J1141" t="inlineStr">
        <is>
          <t>USD</t>
        </is>
      </c>
      <c r="K1141" t="inlineStr">
        <is>
          <t>財報直接申報值</t>
        </is>
      </c>
    </row>
    <row r="1142">
      <c r="A1142" t="inlineStr">
        <is>
          <t>現金淨變動</t>
        </is>
      </c>
      <c r="B1142" t="inlineStr">
        <is>
          <t>Net Change in Cash</t>
        </is>
      </c>
      <c r="C1142" t="inlineStr">
        <is>
          <t>FY2022 Q2</t>
        </is>
      </c>
      <c r="D1142" t="n">
        <v>82728000</v>
      </c>
      <c r="E1142" t="inlineStr">
        <is>
          <t>CashCashEquivalentsRestrictedCashAndRestrictedCashEquivalentsPeriodIncreaseDecreaseIncludingExchangeRateEffect</t>
        </is>
      </c>
      <c r="F1142" t="inlineStr">
        <is>
          <t>10-Q</t>
        </is>
      </c>
      <c r="H1142" t="inlineStr">
        <is>
          <t>2023-08-08</t>
        </is>
      </c>
      <c r="I1142" t="inlineStr">
        <is>
          <t>2022-06-30</t>
        </is>
      </c>
      <c r="J1142" t="inlineStr">
        <is>
          <t>USD</t>
        </is>
      </c>
      <c r="K1142" t="inlineStr">
        <is>
          <t>財報直接申報值</t>
        </is>
      </c>
    </row>
    <row r="1143">
      <c r="A1143" t="inlineStr">
        <is>
          <t>現金淨變動</t>
        </is>
      </c>
      <c r="B1143" t="inlineStr">
        <is>
          <t>Net Change in Cash</t>
        </is>
      </c>
      <c r="C1143" t="inlineStr">
        <is>
          <t>FY2022 Q3</t>
        </is>
      </c>
      <c r="D1143" t="n">
        <v>37584000</v>
      </c>
      <c r="E1143" t="inlineStr">
        <is>
          <t>CashCashEquivalentsRestrictedCashAndRestrictedCashEquivalentsPeriodIncreaseDecreaseIncludingExchangeRateEffect</t>
        </is>
      </c>
      <c r="F1143" t="inlineStr">
        <is>
          <t>10-Q</t>
        </is>
      </c>
      <c r="H1143" t="inlineStr">
        <is>
          <t>2023-11-03</t>
        </is>
      </c>
      <c r="I1143" t="inlineStr">
        <is>
          <t>2022-09-30</t>
        </is>
      </c>
      <c r="J1143" t="inlineStr">
        <is>
          <t>USD</t>
        </is>
      </c>
      <c r="K1143" t="inlineStr">
        <is>
          <t>財報直接申報值</t>
        </is>
      </c>
    </row>
    <row r="1144">
      <c r="A1144" t="inlineStr">
        <is>
          <t>現金淨變動</t>
        </is>
      </c>
      <c r="B1144" t="inlineStr">
        <is>
          <t>Net Change in Cash</t>
        </is>
      </c>
      <c r="C1144" t="inlineStr">
        <is>
          <t>FY2022 Q4</t>
        </is>
      </c>
      <c r="D1144" t="n">
        <v>174586000</v>
      </c>
      <c r="E1144" t="inlineStr">
        <is>
          <t>CashCashEquivalentsRestrictedCashAndRestrictedCashEquivalentsPeriodIncreaseDecreaseIncludingExchangeRateEffect</t>
        </is>
      </c>
      <c r="F1144" t="inlineStr">
        <is>
          <t>10-K</t>
        </is>
      </c>
      <c r="H1144" t="inlineStr">
        <is>
          <t>2025-02-18</t>
        </is>
      </c>
      <c r="I1144" t="inlineStr">
        <is>
          <t>2022-12-31</t>
        </is>
      </c>
      <c r="J1144" t="inlineStr">
        <is>
          <t>USD</t>
        </is>
      </c>
      <c r="K1144" t="inlineStr">
        <is>
          <t>Q4推算＝全年−前三季（或由累計值差分還原）</t>
        </is>
      </c>
    </row>
    <row r="1145">
      <c r="A1145" t="inlineStr">
        <is>
          <t>現金淨變動</t>
        </is>
      </c>
      <c r="B1145" t="inlineStr">
        <is>
          <t>Net Change in Cash</t>
        </is>
      </c>
      <c r="C1145" t="inlineStr">
        <is>
          <t>FY2023 Q1</t>
        </is>
      </c>
      <c r="D1145" t="n">
        <v>-1338556000</v>
      </c>
      <c r="E1145" t="inlineStr">
        <is>
          <t>CashCashEquivalentsRestrictedCashAndRestrictedCashEquivalentsPeriodIncreaseDecreaseIncludingExchangeRateEffect</t>
        </is>
      </c>
      <c r="F1145" t="inlineStr">
        <is>
          <t>10-Q</t>
        </is>
      </c>
      <c r="H1145" t="inlineStr">
        <is>
          <t>2024-05-07</t>
        </is>
      </c>
      <c r="I1145" t="inlineStr">
        <is>
          <t>2023-03-31</t>
        </is>
      </c>
      <c r="J1145" t="inlineStr">
        <is>
          <t>USD</t>
        </is>
      </c>
      <c r="K1145" t="inlineStr">
        <is>
          <t>財報直接申報值</t>
        </is>
      </c>
    </row>
    <row r="1146">
      <c r="A1146" t="inlineStr">
        <is>
          <t>現金淨變動</t>
        </is>
      </c>
      <c r="B1146" t="inlineStr">
        <is>
          <t>Net Change in Cash</t>
        </is>
      </c>
      <c r="C1146" t="inlineStr">
        <is>
          <t>FY2023 Q2</t>
        </is>
      </c>
      <c r="D1146" t="n">
        <v>-214754000</v>
      </c>
      <c r="E1146" t="inlineStr">
        <is>
          <t>CashCashEquivalentsRestrictedCashAndRestrictedCashEquivalentsPeriodIncreaseDecreaseIncludingExchangeRateEffect</t>
        </is>
      </c>
      <c r="F1146" t="inlineStr">
        <is>
          <t>10-Q</t>
        </is>
      </c>
      <c r="H1146" t="inlineStr">
        <is>
          <t>2024-08-06</t>
        </is>
      </c>
      <c r="I1146" t="inlineStr">
        <is>
          <t>2023-06-30</t>
        </is>
      </c>
      <c r="J1146" t="inlineStr">
        <is>
          <t>USD</t>
        </is>
      </c>
      <c r="K1146" t="inlineStr">
        <is>
          <t>財報直接申報值</t>
        </is>
      </c>
    </row>
    <row r="1147">
      <c r="A1147" t="inlineStr">
        <is>
          <t>現金淨變動</t>
        </is>
      </c>
      <c r="B1147" t="inlineStr">
        <is>
          <t>Net Change in Cash</t>
        </is>
      </c>
      <c r="C1147" t="inlineStr">
        <is>
          <t>FY2023 Q3</t>
        </is>
      </c>
      <c r="D1147" t="n">
        <v>-12139000</v>
      </c>
      <c r="E1147" t="inlineStr">
        <is>
          <t>CashCashEquivalentsRestrictedCashAndRestrictedCashEquivalentsPeriodIncreaseDecreaseIncludingExchangeRateEffect</t>
        </is>
      </c>
      <c r="F1147" t="inlineStr">
        <is>
          <t>10-Q</t>
        </is>
      </c>
      <c r="H1147" t="inlineStr">
        <is>
          <t>2024-11-05</t>
        </is>
      </c>
      <c r="I1147" t="inlineStr">
        <is>
          <t>2023-09-30</t>
        </is>
      </c>
      <c r="J1147" t="inlineStr">
        <is>
          <t>USD</t>
        </is>
      </c>
      <c r="K1147" t="inlineStr">
        <is>
          <t>財報直接申報值</t>
        </is>
      </c>
    </row>
    <row r="1148">
      <c r="A1148" t="inlineStr">
        <is>
          <t>現金淨變動</t>
        </is>
      </c>
      <c r="B1148" t="inlineStr">
        <is>
          <t>Net Change in Cash</t>
        </is>
      </c>
      <c r="C1148" t="inlineStr">
        <is>
          <t>FY2023 Q4</t>
        </is>
      </c>
      <c r="D1148" t="n">
        <v>-211779000</v>
      </c>
      <c r="E1148" t="inlineStr">
        <is>
          <t>CashCashEquivalentsRestrictedCashAndRestrictedCashEquivalentsPeriodIncreaseDecreaseIncludingExchangeRateEffect</t>
        </is>
      </c>
      <c r="F1148" t="inlineStr">
        <is>
          <t>10-K</t>
        </is>
      </c>
      <c r="H1148" t="inlineStr">
        <is>
          <t>2026-02-17</t>
        </is>
      </c>
      <c r="I1148" t="inlineStr">
        <is>
          <t>2023-12-31</t>
        </is>
      </c>
      <c r="J1148" t="inlineStr">
        <is>
          <t>USD</t>
        </is>
      </c>
      <c r="K1148" t="inlineStr">
        <is>
          <t>Q4推算＝全年−前三季（或由累計值差分還原）</t>
        </is>
      </c>
    </row>
    <row r="1149">
      <c r="A1149" t="inlineStr">
        <is>
          <t>現金淨變動</t>
        </is>
      </c>
      <c r="B1149" t="inlineStr">
        <is>
          <t>Net Change in Cash</t>
        </is>
      </c>
      <c r="C1149" t="inlineStr">
        <is>
          <t>FY2024 Q1</t>
        </is>
      </c>
      <c r="D1149" t="n">
        <v>-310442000</v>
      </c>
      <c r="E1149" t="inlineStr">
        <is>
          <t>CashCashEquivalentsRestrictedCashAndRestrictedCashEquivalentsPeriodIncreaseDecreaseIncludingExchangeRateEffect</t>
        </is>
      </c>
      <c r="F1149" t="inlineStr">
        <is>
          <t>10-Q</t>
        </is>
      </c>
      <c r="H1149" t="inlineStr">
        <is>
          <t>2025-05-06</t>
        </is>
      </c>
      <c r="I1149" t="inlineStr">
        <is>
          <t>2024-03-31</t>
        </is>
      </c>
      <c r="J1149" t="inlineStr">
        <is>
          <t>USD</t>
        </is>
      </c>
      <c r="K1149" t="inlineStr">
        <is>
          <t>財報直接申報值</t>
        </is>
      </c>
    </row>
    <row r="1150">
      <c r="A1150" t="inlineStr">
        <is>
          <t>現金淨變動</t>
        </is>
      </c>
      <c r="B1150" t="inlineStr">
        <is>
          <t>Net Change in Cash</t>
        </is>
      </c>
      <c r="C1150" t="inlineStr">
        <is>
          <t>FY2024 Q2</t>
        </is>
      </c>
      <c r="D1150" t="n">
        <v>-7590000</v>
      </c>
      <c r="E1150" t="inlineStr">
        <is>
          <t>CashCashEquivalentsRestrictedCashAndRestrictedCashEquivalentsPeriodIncreaseDecreaseIncludingExchangeRateEffect</t>
        </is>
      </c>
      <c r="F1150" t="inlineStr">
        <is>
          <t>10-Q</t>
        </is>
      </c>
      <c r="H1150" t="inlineStr">
        <is>
          <t>2025-08-05</t>
        </is>
      </c>
      <c r="I1150" t="inlineStr">
        <is>
          <t>2024-06-30</t>
        </is>
      </c>
      <c r="J1150" t="inlineStr">
        <is>
          <t>USD</t>
        </is>
      </c>
      <c r="K1150" t="inlineStr">
        <is>
          <t>財報直接申報值</t>
        </is>
      </c>
    </row>
    <row r="1151">
      <c r="A1151" t="inlineStr">
        <is>
          <t>現金淨變動</t>
        </is>
      </c>
      <c r="B1151" t="inlineStr">
        <is>
          <t>Net Change in Cash</t>
        </is>
      </c>
      <c r="C1151" t="inlineStr">
        <is>
          <t>FY2024 Q3</t>
        </is>
      </c>
      <c r="D1151" t="n">
        <v>256381000</v>
      </c>
      <c r="E1151" t="inlineStr">
        <is>
          <t>CashCashEquivalentsRestrictedCashAndRestrictedCashEquivalentsPeriodIncreaseDecreaseIncludingExchangeRateEffect</t>
        </is>
      </c>
      <c r="F1151" t="inlineStr">
        <is>
          <t>10-Q</t>
        </is>
      </c>
      <c r="H1151" t="inlineStr">
        <is>
          <t>2025-11-04</t>
        </is>
      </c>
      <c r="I1151" t="inlineStr">
        <is>
          <t>2024-09-30</t>
        </is>
      </c>
      <c r="J1151" t="inlineStr">
        <is>
          <t>USD</t>
        </is>
      </c>
      <c r="K1151" t="inlineStr">
        <is>
          <t>財報直接申報值</t>
        </is>
      </c>
    </row>
    <row r="1152">
      <c r="A1152" t="inlineStr">
        <is>
          <t>現金淨變動</t>
        </is>
      </c>
      <c r="B1152" t="inlineStr">
        <is>
          <t>Net Change in Cash</t>
        </is>
      </c>
      <c r="C1152" t="inlineStr">
        <is>
          <t>FY2024 Q4</t>
        </is>
      </c>
      <c r="D1152" t="n">
        <v>1331480000</v>
      </c>
      <c r="E1152" t="inlineStr">
        <is>
          <t>CashCashEquivalentsRestrictedCashAndRestrictedCashEquivalentsPeriodIncreaseDecreaseIncludingExchangeRateEffect</t>
        </is>
      </c>
      <c r="F1152" t="inlineStr">
        <is>
          <t>10-K</t>
        </is>
      </c>
      <c r="H1152" t="inlineStr">
        <is>
          <t>2026-02-17</t>
        </is>
      </c>
      <c r="I1152" t="inlineStr">
        <is>
          <t>2024-12-31</t>
        </is>
      </c>
      <c r="J1152" t="inlineStr">
        <is>
          <t>USD</t>
        </is>
      </c>
      <c r="K1152" t="inlineStr">
        <is>
          <t>Q4推算＝全年−前三季（或由累計值差分還原）</t>
        </is>
      </c>
    </row>
    <row r="1153">
      <c r="A1153" t="inlineStr">
        <is>
          <t>現金淨變動</t>
        </is>
      </c>
      <c r="B1153" t="inlineStr">
        <is>
          <t>Net Change in Cash</t>
        </is>
      </c>
      <c r="C1153" t="inlineStr">
        <is>
          <t>FY2025 Q1</t>
        </is>
      </c>
      <c r="D1153" t="n">
        <v>-1104931000</v>
      </c>
      <c r="E1153" t="inlineStr">
        <is>
          <t>CashCashEquivalentsRestrictedCashAndRestrictedCashEquivalentsPeriodIncreaseDecreaseIncludingExchangeRateEffect</t>
        </is>
      </c>
      <c r="F1153" t="inlineStr">
        <is>
          <t>10-Q</t>
        </is>
      </c>
      <c r="H1153" t="inlineStr">
        <is>
          <t>2026-05-05</t>
        </is>
      </c>
      <c r="I1153" t="inlineStr">
        <is>
          <t>2025-03-31</t>
        </is>
      </c>
      <c r="J1153" t="inlineStr">
        <is>
          <t>USD</t>
        </is>
      </c>
      <c r="K1153" t="inlineStr">
        <is>
          <t>財報直接申報值</t>
        </is>
      </c>
    </row>
    <row r="1154">
      <c r="A1154" t="inlineStr">
        <is>
          <t>現金淨變動</t>
        </is>
      </c>
      <c r="B1154" t="inlineStr">
        <is>
          <t>Net Change in Cash</t>
        </is>
      </c>
      <c r="C1154" t="inlineStr">
        <is>
          <t>FY2025 Q2</t>
        </is>
      </c>
      <c r="D1154" t="n">
        <v>-63771000</v>
      </c>
      <c r="E1154" t="inlineStr">
        <is>
          <t>CashCashEquivalentsRestrictedCashAndRestrictedCashEquivalentsPeriodIncreaseDecreaseIncludingExchangeRateEffect</t>
        </is>
      </c>
      <c r="F1154" t="inlineStr">
        <is>
          <t>10-Q</t>
        </is>
      </c>
      <c r="H1154" t="inlineStr">
        <is>
          <t>2026-08-04</t>
        </is>
      </c>
      <c r="I1154" t="inlineStr">
        <is>
          <t>2025-06-30</t>
        </is>
      </c>
      <c r="J1154" t="inlineStr">
        <is>
          <t>USD</t>
        </is>
      </c>
      <c r="K1154" t="inlineStr">
        <is>
          <t>財報直接申報值</t>
        </is>
      </c>
    </row>
    <row r="1155">
      <c r="A1155" t="inlineStr">
        <is>
          <t>現金淨變動</t>
        </is>
      </c>
      <c r="B1155" t="inlineStr">
        <is>
          <t>Net Change in Cash</t>
        </is>
      </c>
      <c r="C1155" t="inlineStr">
        <is>
          <t>FY2025 Q3</t>
        </is>
      </c>
      <c r="D1155" t="n">
        <v>693592000</v>
      </c>
      <c r="E1155" t="inlineStr">
        <is>
          <t>CashCashEquivalentsRestrictedCashAndRestrictedCashEquivalentsPeriodIncreaseDecreaseIncludingExchangeRateEffect</t>
        </is>
      </c>
      <c r="F1155" t="inlineStr">
        <is>
          <t>10-Q</t>
        </is>
      </c>
      <c r="H1155" t="inlineStr">
        <is>
          <t>2025-11-04</t>
        </is>
      </c>
      <c r="I1155" t="inlineStr">
        <is>
          <t>2025-09-30</t>
        </is>
      </c>
      <c r="J1155" t="inlineStr">
        <is>
          <t>USD</t>
        </is>
      </c>
      <c r="K1155" t="inlineStr">
        <is>
          <t>財報直接申報值</t>
        </is>
      </c>
    </row>
    <row r="1156">
      <c r="A1156" t="inlineStr">
        <is>
          <t>現金淨變動</t>
        </is>
      </c>
      <c r="B1156" t="inlineStr">
        <is>
          <t>Net Change in Cash</t>
        </is>
      </c>
      <c r="C1156" t="inlineStr">
        <is>
          <t>FY2025 Q4</t>
        </is>
      </c>
      <c r="D1156" t="n">
        <v>-193401000</v>
      </c>
      <c r="E1156" t="inlineStr">
        <is>
          <t>CashCashEquivalentsRestrictedCashAndRestrictedCashEquivalentsPeriodIncreaseDecreaseIncludingExchangeRateEffect</t>
        </is>
      </c>
      <c r="F1156" t="inlineStr">
        <is>
          <t>10-K</t>
        </is>
      </c>
      <c r="H1156" t="inlineStr">
        <is>
          <t>2026-02-17</t>
        </is>
      </c>
      <c r="I1156" t="inlineStr">
        <is>
          <t>2025-12-31</t>
        </is>
      </c>
      <c r="J1156" t="inlineStr">
        <is>
          <t>USD</t>
        </is>
      </c>
      <c r="K1156" t="inlineStr">
        <is>
          <t>Q4推算＝全年−前三季（或由累計值差分還原）</t>
        </is>
      </c>
    </row>
    <row r="1157">
      <c r="A1157" t="inlineStr">
        <is>
          <t>現金淨變動</t>
        </is>
      </c>
      <c r="B1157" t="inlineStr">
        <is>
          <t>Net Change in Cash</t>
        </is>
      </c>
      <c r="C1157" t="inlineStr">
        <is>
          <t>FY2026 Q1</t>
        </is>
      </c>
      <c r="D1157" t="n">
        <v>873434000</v>
      </c>
      <c r="E1157" t="inlineStr">
        <is>
          <t>CashCashEquivalentsRestrictedCashAndRestrictedCashEquivalentsPeriodIncreaseDecreaseIncludingExchangeRateEffect</t>
        </is>
      </c>
      <c r="F1157" t="inlineStr">
        <is>
          <t>10-Q</t>
        </is>
      </c>
      <c r="H1157" t="inlineStr">
        <is>
          <t>2026-05-05</t>
        </is>
      </c>
      <c r="I1157" t="inlineStr">
        <is>
          <t>2026-03-31</t>
        </is>
      </c>
      <c r="J1157" t="inlineStr">
        <is>
          <t>USD</t>
        </is>
      </c>
      <c r="K1157" t="inlineStr">
        <is>
          <t>財報直接申報值</t>
        </is>
      </c>
    </row>
    <row r="1158">
      <c r="A1158" t="inlineStr">
        <is>
          <t>現金淨變動</t>
        </is>
      </c>
      <c r="B1158" t="inlineStr">
        <is>
          <t>Net Change in Cash</t>
        </is>
      </c>
      <c r="C1158" t="inlineStr">
        <is>
          <t>FY2026 Q2</t>
        </is>
      </c>
      <c r="D1158" t="n">
        <v>-261501000</v>
      </c>
      <c r="E1158" t="inlineStr">
        <is>
          <t>CashCashEquivalentsRestrictedCashAndRestrictedCashEquivalentsPeriodIncreaseDecreaseIncludingExchangeRateEffect</t>
        </is>
      </c>
      <c r="F1158" t="inlineStr">
        <is>
          <t>10-Q</t>
        </is>
      </c>
      <c r="H1158" t="inlineStr">
        <is>
          <t>2026-08-04</t>
        </is>
      </c>
      <c r="I1158" t="inlineStr">
        <is>
          <t>2026-06-30</t>
        </is>
      </c>
      <c r="J1158" t="inlineStr">
        <is>
          <t>USD</t>
        </is>
      </c>
      <c r="K1158" t="inlineStr">
        <is>
          <t>財報直接申報值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2026-10-13T21:21:59Z</dcterms:created>
  <dcterms:modified xsi:type="dcterms:W3CDTF">2026-10-13T21:21:59Z</dcterms:modified>
</cp:coreProperties>
</file>